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01"/>
  <workbookPr defaultThemeVersion="124226"/>
  <bookViews>
    <workbookView xWindow="65416" yWindow="65416" windowWidth="29040" windowHeight="15840" firstSheet="1" activeTab="6"/>
  </bookViews>
  <sheets>
    <sheet name="ΠΡΟΣΛΗΠΤΕΟΙ" sheetId="12" r:id="rId1"/>
    <sheet name="ΓΕΝ.ΚΑΤΑΤΑΞΗ ΜΕ ΓΕΝ ΕΜΠΕΙΡ" sheetId="4" r:id="rId2"/>
    <sheet name="ΓΕΝ ΚΑΤ ΧΩΡΙΣ ΓΕΝ ΕΜΠ" sheetId="10" r:id="rId3"/>
    <sheet name="ΠΟΛΥΤΕΚΝ ΜΕ ΓΕΝ ΕΜΠΕΙΡΙΑ" sheetId="11" r:id="rId4"/>
    <sheet name="ΤΡΙΤΕΚΝΟΙ ΧΩΡΙΣ ΓΕΝ ΕΜΠ" sheetId="6" r:id="rId5"/>
    <sheet name="ΓΕΝ ΚΑΤΑ Α ΕΠΙΚ. ΜΕ ΓΕΝ ΕΜΠΕΙΡ" sheetId="8" r:id="rId6"/>
    <sheet name="ΑΠΟΡΡΙΠΤΕΟΙ" sheetId="13" r:id="rId7"/>
  </sheets>
  <definedNames/>
  <calcPr calcId="191029"/>
  <extLst/>
</workbook>
</file>

<file path=xl/sharedStrings.xml><?xml version="1.0" encoding="utf-8"?>
<sst xmlns="http://schemas.openxmlformats.org/spreadsheetml/2006/main" count="1031" uniqueCount="214">
  <si>
    <t>ΤΥΠΙΚΑ ΠΡΟΣΟΝΤΑ</t>
  </si>
  <si>
    <t>Α/Α</t>
  </si>
  <si>
    <t>ΑΡΙΣΤΗ</t>
  </si>
  <si>
    <t>ΚΑΛΗ</t>
  </si>
  <si>
    <t>ΜΟΡΙΑ</t>
  </si>
  <si>
    <t>ΝΑΙ</t>
  </si>
  <si>
    <t>ΠΟΛΥ ΚΑΛΗ</t>
  </si>
  <si>
    <t>ΣΤΟΙΧΕΙΑ ΥΠΟΨΗΦΙΟΥ</t>
  </si>
  <si>
    <t>ΕΠΩΝΥΜΟ</t>
  </si>
  <si>
    <t>ΟΝΟΜΑ</t>
  </si>
  <si>
    <t>ΣΥΝΟΛΟ ΜΟΡΙΩΝ</t>
  </si>
  <si>
    <t>ΒΑΘΜΟΣ ΤΙΤΛΟΥ ΣΠΟΥΔΩΝ</t>
  </si>
  <si>
    <t>ΕΝΤΟΠΙΟΤΗΤΑ</t>
  </si>
  <si>
    <t>ΟΧΙ</t>
  </si>
  <si>
    <t>ΠΟΛΥΤΕΚΝΟΣ  Ή ΤΕΚΝΟ ΠΟΛΥΤΕΚΝΩΝ</t>
  </si>
  <si>
    <t>ΤΡΙΤΕΚΝΟΣ  Ή ΤΕΚΝΟ ΤΡΙΤΕΚΝΩΝ</t>
  </si>
  <si>
    <t>ΤΙΤΛΟΣ ΣΠΟΥΔΩΝ (κωδ. 030)</t>
  </si>
  <si>
    <t>ΑΔΕΙΑ ΑΣΚΗΣΗΣ ΕΠΑΓΓΕΛΜΑΤΟΣ ΗΛΕΚΤΡΟΛΟΓΟΥ Β  Ή Α ΤΑΞΗΣ (κωδ. 144)</t>
  </si>
  <si>
    <t>ΓΝΩΣΗ ΔΕΥΤΕΡΗΣ ΞΕΝΗΣ ΓΛΩΣΣΑΣ (κωδ. 205)</t>
  </si>
  <si>
    <t>ΓΝΩΣΗ ΤΡΙΤΗΣ ΞΕΝΗΣ ΓΛΩΣΣΑΣ (κωδ. 206)</t>
  </si>
  <si>
    <t>ΓΝΩΣΗ ΑΓΓΛΙΚΗΣ ΓΛΩΣΣΑΣ (κωδ. 207)</t>
  </si>
  <si>
    <t>ΔΙΠΛΩΜΑ Ο.Ε.Ε.Κ. Ή ΔΕΥΤΕΡΟΣ ΤΙΤΛΟΣ ΣΠΟΥΔΩΝ (κωδ. 209)</t>
  </si>
  <si>
    <t>ΓΝΩΣΗ ΧΕΙΡΙΣΜΟΥ Η/Υ (κωδ. 210)</t>
  </si>
  <si>
    <t xml:space="preserve">ΕΜΠΕΙΡΙΑ ΣΕ Β/ΘΜΙΟ Ή Γ/ΘΜΙΟ ΝΟΣΗΛΕΥΤΙΚΟ ΙΔΡΥΜΑ (έως και 24 μήνες) (κωδ. 211) </t>
  </si>
  <si>
    <t>ΕΜΠΕΙΡΙΑ ΣΤΟ ΑΝΤΙΚΕΙΜΕΝΟ (έως και 84 μήνες) (κωδ. 212)</t>
  </si>
  <si>
    <t>ΕΜΠΕΙΡΙΑ ΣΕ Β/ΘΜΙΟ Ή Γ/ΘΜΙΟ ΝΟΣΗΛΕΥΤΙΚΟ ΙΔΡΥΜΑ (έως και 24 μήνες) (κωδ. 211)</t>
  </si>
  <si>
    <t>ΤΙΤΛΟΣ ΣΠΟΥΔΩΝ (κωδ. 031)</t>
  </si>
  <si>
    <t>ΠΡΟΣΘΕΤΑ - ΜΟΡΙΟΔΟΤΟΥΜΕΝΑ ΠΡΟΣΟΝΤΑ</t>
  </si>
  <si>
    <t>ΑΡΙΘΜΟΣ ΠΡΩΤΟΚΟΛΛΟΥ ΑΙΤΗΣΗΣ</t>
  </si>
  <si>
    <t>1010/27-09-2018</t>
  </si>
  <si>
    <t>ΑΛΕΞΟΠΟΥΛΟΣ</t>
  </si>
  <si>
    <t>ΧΡΗΣΤΟΣ</t>
  </si>
  <si>
    <t>837/27-09-2018</t>
  </si>
  <si>
    <t>ΒΑΛΙΝΗΣ</t>
  </si>
  <si>
    <t>ΓΕΩΡΓΙΟΣ</t>
  </si>
  <si>
    <t>962/27-09-2018</t>
  </si>
  <si>
    <t>ΓΙΑΝΝΑΚΟΠΟΥΛΟΣ</t>
  </si>
  <si>
    <t>ΙΩΑΝΝΗΣ</t>
  </si>
  <si>
    <t>1547/01-10-2018</t>
  </si>
  <si>
    <t>ΔΕΛΙΑΣ</t>
  </si>
  <si>
    <t>ΓΡΗΓΟΡΗΣ</t>
  </si>
  <si>
    <t>1019/27-09-2018</t>
  </si>
  <si>
    <t>ΔΡΟΣΟΣ</t>
  </si>
  <si>
    <t>ΜΑΡΚΟΣ</t>
  </si>
  <si>
    <t>673/26-09-2018</t>
  </si>
  <si>
    <t>ΖΟΥΡΜΠΑΣ</t>
  </si>
  <si>
    <t>ΠΑΝΑΓΙΩΤΗΣ</t>
  </si>
  <si>
    <t>417/25-09-2018</t>
  </si>
  <si>
    <t>ΖΩΡΖΟΣ</t>
  </si>
  <si>
    <t>ΜΗΝΑΣ</t>
  </si>
  <si>
    <t>2430/02-10-2018</t>
  </si>
  <si>
    <t>ΚΑΛΑΜΠΟΥΚΑΣ</t>
  </si>
  <si>
    <t>ΠΑΡΑΣΚΕΥΑΣ</t>
  </si>
  <si>
    <t>299/24-09-2018</t>
  </si>
  <si>
    <t>ΚΑΜΠΟΛΗΣ</t>
  </si>
  <si>
    <t>ΔΗΜΗΤΡΙΟΣ</t>
  </si>
  <si>
    <t>1053/27-09-2018</t>
  </si>
  <si>
    <t>ΚΑΡΑΓΚΙΟΖΗΣ</t>
  </si>
  <si>
    <t>ΑΘΑΝΑΣΙΟΣ</t>
  </si>
  <si>
    <t>409/25-09-2018</t>
  </si>
  <si>
    <t>ΚΑΡΑΝΤΖΟΥΛΗΣ</t>
  </si>
  <si>
    <t>ΣΤΑΥΡΟΣ</t>
  </si>
  <si>
    <t>307/24-09-2018</t>
  </si>
  <si>
    <t>ΚΑΡΑΠΙΝΤΖΟΣ</t>
  </si>
  <si>
    <t>1416/28-09-2018</t>
  </si>
  <si>
    <t>ΚΑΡΒΟΥΝΗΣ</t>
  </si>
  <si>
    <t>ΦΡΑΓΚΙΣΚΟΣ</t>
  </si>
  <si>
    <t>403/25-09-2018</t>
  </si>
  <si>
    <t>ΚΑΤΙΔΗΣ</t>
  </si>
  <si>
    <t>ΤΡΥΦΩΝΑΣ</t>
  </si>
  <si>
    <t>1787/01-10-2018</t>
  </si>
  <si>
    <t>ΚΑΦΕΤΖΗΣ</t>
  </si>
  <si>
    <t>ΘΕΟΔΩΡΟΣ</t>
  </si>
  <si>
    <t>267/24-09-2018</t>
  </si>
  <si>
    <t>ΚΕΡΑΣΤΑΣ</t>
  </si>
  <si>
    <t>ΗΛΙΑΣ</t>
  </si>
  <si>
    <t>1510/01-10-2018</t>
  </si>
  <si>
    <t>ΚΟΛΟΚΟΤΡΩΝΗΣ</t>
  </si>
  <si>
    <t>ΒΑΣΙΛΕΙΟΣ</t>
  </si>
  <si>
    <t>1799/01-10-2018</t>
  </si>
  <si>
    <t>ΚΟΡΤΕΣΗΣ</t>
  </si>
  <si>
    <t>1584/01-10-2018</t>
  </si>
  <si>
    <t>ΚΟΤΡΩΤΣΙΟΣ</t>
  </si>
  <si>
    <t>ΕΥΑΓΓΕΛΟΣ</t>
  </si>
  <si>
    <t>874/27-09-2018</t>
  </si>
  <si>
    <t>ΚΟΤΤΑΡΑΣ</t>
  </si>
  <si>
    <t>ΝΙΚΟΛΑΟΣ</t>
  </si>
  <si>
    <t>598/26-09-2018</t>
  </si>
  <si>
    <t>ΚΟΥΤΗΣ</t>
  </si>
  <si>
    <t>ΑΠΟΣΤΟΛΟΣ</t>
  </si>
  <si>
    <t>2050/01-10-2018</t>
  </si>
  <si>
    <t>ΚΟΥΤΣΟΥΚΗΣ</t>
  </si>
  <si>
    <t>2368/02-10-2018</t>
  </si>
  <si>
    <t>ΚΩΤΣΟΠΟΥΛΟΣ</t>
  </si>
  <si>
    <t>186/21-09-2018</t>
  </si>
  <si>
    <t>ΜΑΓΓΙΔΗΣ</t>
  </si>
  <si>
    <t>ΚΩΝΣΤΑΝΤΙΝΟΣ</t>
  </si>
  <si>
    <t>945/27-09-2018</t>
  </si>
  <si>
    <t>ΜΠΕΡΜΠΕΡΙ</t>
  </si>
  <si>
    <t>ΛΙΝΟΡΝΤΙ</t>
  </si>
  <si>
    <t>1789/01-10-2018</t>
  </si>
  <si>
    <t>ΜΠΙΛΑΛΗΣ</t>
  </si>
  <si>
    <t>799/26-09-2018</t>
  </si>
  <si>
    <t>ΜΠΟΓΛΗΣ</t>
  </si>
  <si>
    <t>1384/28-09-2018</t>
  </si>
  <si>
    <t>ΜΠΟΛΙΟΣ</t>
  </si>
  <si>
    <t>2442/02-10-2018</t>
  </si>
  <si>
    <t>ΜΠΟΥΤΑΚΟΓΛΟΥ</t>
  </si>
  <si>
    <t>252/21-09-2018</t>
  </si>
  <si>
    <t>ΝΙΝΟΠΟΥΛΟΣ</t>
  </si>
  <si>
    <t>439/25-09-2018</t>
  </si>
  <si>
    <t>ΠΟΥΛΟΠΟΥΛΟΣ</t>
  </si>
  <si>
    <t>ΑΡΙΣΤΟΜΕΝΗΣ</t>
  </si>
  <si>
    <t>1268/28-09-2018</t>
  </si>
  <si>
    <t>ΣΙΔΕΡΗΣ</t>
  </si>
  <si>
    <t>2426/02-10-2018</t>
  </si>
  <si>
    <t>ΣΚΟΥΤΕΛΑΣ</t>
  </si>
  <si>
    <t>ΝΑΘΑΝΑΗΛ</t>
  </si>
  <si>
    <t>1226/28-09-2018</t>
  </si>
  <si>
    <t>ΣΠΗΛΙΩΤΟΠΟΥΛΟΣ</t>
  </si>
  <si>
    <t>193/21-09-2018</t>
  </si>
  <si>
    <t>ΣΤΑΜΕΝΟΣ</t>
  </si>
  <si>
    <t>ΠΑΣΧΑΛΗΣ</t>
  </si>
  <si>
    <t>1854/01-10-2018</t>
  </si>
  <si>
    <t>ΣΤΡΟΥΓΓΑΡΗΣ</t>
  </si>
  <si>
    <t>1277/28-09-2018</t>
  </si>
  <si>
    <t>ΤΟΜΑΡΑΣ</t>
  </si>
  <si>
    <t>796/26-09-2018</t>
  </si>
  <si>
    <t>ΤΣΑΚΡΙΔΗΣ</t>
  </si>
  <si>
    <t>790/26-09-2018</t>
  </si>
  <si>
    <t>ΦΟΥΣΤΕΡΗΣ</t>
  </si>
  <si>
    <t>ΑΝΔΡΕΑΣ</t>
  </si>
  <si>
    <t>2133/01-10-2018</t>
  </si>
  <si>
    <t>ΧΑΛΙΛΟΠΟΥΛΟΣ</t>
  </si>
  <si>
    <t>ΣΠΥΡΙΔΩΝ</t>
  </si>
  <si>
    <t>1404/28-09-2018</t>
  </si>
  <si>
    <t>ΧΑΤΖΗΓΕΩΡΓΙΟΥ</t>
  </si>
  <si>
    <t>ΣΤΕΦΑΝΟΣ</t>
  </si>
  <si>
    <t>386/24-09-2018</t>
  </si>
  <si>
    <t>ΧΕΛΜΗΣ</t>
  </si>
  <si>
    <t>ΧΑΡΑΛΑΜΠΟΣ-ΕΜΜΑΝΟΥΗΛ</t>
  </si>
  <si>
    <t>273/24-09-2018</t>
  </si>
  <si>
    <t>ΧΡΙΣΤΙΔΗΣ</t>
  </si>
  <si>
    <t>269/24-09-2018</t>
  </si>
  <si>
    <t>ΨΑΡΡΗΣ</t>
  </si>
  <si>
    <t>2432/02-10-2018</t>
  </si>
  <si>
    <t>ΨΑΡΡΟΣ</t>
  </si>
  <si>
    <t>ΑΔΤ</t>
  </si>
  <si>
    <t>ΠΑΡΑΤΗΡΗΣΕΙΣ</t>
  </si>
  <si>
    <t>**7333</t>
  </si>
  <si>
    <t>**7205</t>
  </si>
  <si>
    <t>**7710</t>
  </si>
  <si>
    <t>**4102</t>
  </si>
  <si>
    <t>**1057</t>
  </si>
  <si>
    <t>**8836</t>
  </si>
  <si>
    <t>**4736</t>
  </si>
  <si>
    <t>**9007</t>
  </si>
  <si>
    <t>**8850</t>
  </si>
  <si>
    <t>**9762</t>
  </si>
  <si>
    <t>**9297</t>
  </si>
  <si>
    <t>**9726</t>
  </si>
  <si>
    <t>**2582</t>
  </si>
  <si>
    <t>**8042</t>
  </si>
  <si>
    <t>**0232</t>
  </si>
  <si>
    <t>**8429</t>
  </si>
  <si>
    <t>**5972</t>
  </si>
  <si>
    <t>**7445</t>
  </si>
  <si>
    <t>**7476</t>
  </si>
  <si>
    <t>**7223</t>
  </si>
  <si>
    <t>**6112</t>
  </si>
  <si>
    <t>**9966</t>
  </si>
  <si>
    <t>**9565</t>
  </si>
  <si>
    <t>**8913</t>
  </si>
  <si>
    <t>**3517</t>
  </si>
  <si>
    <t>**0300</t>
  </si>
  <si>
    <t>**4307</t>
  </si>
  <si>
    <t>**7850</t>
  </si>
  <si>
    <t>**6979</t>
  </si>
  <si>
    <t>**4344</t>
  </si>
  <si>
    <t>**2356</t>
  </si>
  <si>
    <t>**7938</t>
  </si>
  <si>
    <t>**1537</t>
  </si>
  <si>
    <t>**0028</t>
  </si>
  <si>
    <t>**5046</t>
  </si>
  <si>
    <t>**9161</t>
  </si>
  <si>
    <t>**4626</t>
  </si>
  <si>
    <t>**5914</t>
  </si>
  <si>
    <t>**5452</t>
  </si>
  <si>
    <t>**6515</t>
  </si>
  <si>
    <t>**2972</t>
  </si>
  <si>
    <t>**2088</t>
  </si>
  <si>
    <t>**5913</t>
  </si>
  <si>
    <t>**1269</t>
  </si>
  <si>
    <t>**2023</t>
  </si>
  <si>
    <t xml:space="preserve">Α) 2 ΘΕΣΕΙΣ ΜΕ ΓΕΝΙΚΗ ΕΜΠΕΙΡΙΑ </t>
  </si>
  <si>
    <t>Β) 1 ΘΕΣΗ ΠΟΛΥΤΕΚΝΩΝ Ή ΤΕΚΝΩΝ ΠΟΛΥΤΕΚΝΩΝ ΜΕ ΓΕΝΙΚΗ ΕΜΠΕΙΡΙΑ</t>
  </si>
  <si>
    <t>Γ) 1 ΘΕΣΗ ΤΡΙΤΕΚΝΩΝ Ή ΤΕΚΝΩΝ ΤΡΙΤΕΚΝΩΝ ΧΩΡΙΣ ΓΕΝΙΚΗ ΕΜΠΕΙΡΙΑ</t>
  </si>
  <si>
    <t>1207/28-9-2018</t>
  </si>
  <si>
    <t>**1440</t>
  </si>
  <si>
    <t>ΒΛΑΧΟΥ</t>
  </si>
  <si>
    <t>ΒΑΣΙΛΙΚΗ</t>
  </si>
  <si>
    <t>ΑΞΙΟΛΟΓΗΘΗΚΕ ΣΤΗΝ ΠΡΩΤΗ ΕΠΙΛΟΓΗ ΒΑΣΕΙ ΑΙΤΗΣΗΣ (Δ5)</t>
  </si>
  <si>
    <t>2030/1-10-2018</t>
  </si>
  <si>
    <t>**5812</t>
  </si>
  <si>
    <t>ΒΑΛΙΑΚΟΥ</t>
  </si>
  <si>
    <t>ΠΑΡΑΣΚΕΥΗ</t>
  </si>
  <si>
    <r>
      <t xml:space="preserve">ΔΕ9 - ΔΕ ΗΛΕΚΤΡΟΛΟΓΩΝ   
</t>
    </r>
    <r>
      <rPr>
        <b/>
        <u val="single"/>
        <sz val="14"/>
        <color theme="1"/>
        <rFont val="Calibri"/>
        <family val="2"/>
        <scheme val="minor"/>
      </rPr>
      <t>ΟΡΙΣΤΙΚΟΣ ΠΙΝΑΚΑΣ ΑΠΟΡΡΙΠΤΕΩΝ</t>
    </r>
  </si>
  <si>
    <r>
      <t xml:space="preserve">ΔΕ 9 - ΔΕ ΗΛΕΚΤΡΟΛΟΓΩΝ
</t>
    </r>
    <r>
      <rPr>
        <b/>
        <u val="single"/>
        <sz val="14"/>
        <color theme="1"/>
        <rFont val="Calibri"/>
        <family val="2"/>
        <scheme val="minor"/>
      </rPr>
      <t>ΟΡΙΣΤΙΚΟΣ ΠΙΝΑΚΑΣ ΠΡΟΣΛΗΠΤΕΩΝ</t>
    </r>
    <r>
      <rPr>
        <b/>
        <sz val="14"/>
        <color theme="1"/>
        <rFont val="Calibri"/>
        <family val="2"/>
        <scheme val="minor"/>
      </rPr>
      <t xml:space="preserve"> 
(2 ΘΕΣΕΙΣ ΜΕ ΓΕΝΙΚΗ ΕΜΠΕΙΡΙΑ, 1 ΘΕΣΗ ΠΟΛΥΤΕΚΝΩΝ Ή ΤΕΚΝΩΝ ΠΟΛΥΤΕΚΝΩΝ ΜΕ ΓΕΝΙΚΗ ΕΜΠΕΙΡΙΑ, 1 ΘΕΣΗ ΤΡΙΤΕΚΝΩΝ Ή ΤΕΚΝΩΝ ΤΡΙΤΕΚΝΩΝ ΧΩΡΙΣ ΓΕΝΙΚΗ ΕΜΠΕΙΡΙΑ) </t>
    </r>
  </si>
  <si>
    <t>ΈΛΛΕΙΨΗ 144</t>
  </si>
  <si>
    <r>
      <t xml:space="preserve">ΔΕ9 - ΔΕ ΗΛΕΚΤΡΟΛΟΓΩΝ
</t>
    </r>
    <r>
      <rPr>
        <b/>
        <u val="single"/>
        <sz val="14"/>
        <color theme="1"/>
        <rFont val="Calibri"/>
        <family val="2"/>
        <scheme val="minor"/>
      </rPr>
      <t>ΟΡΙΣΤΙΚΟΣ ΠΙΝΑΚΑΣ ΓΕΝΙΚΗΣ ΚΑΤΑΤΑΞΗΣ</t>
    </r>
    <r>
      <rPr>
        <b/>
        <sz val="14"/>
        <color theme="1"/>
        <rFont val="Calibri"/>
        <family val="2"/>
        <scheme val="minor"/>
      </rPr>
      <t xml:space="preserve">
ΚΥΡΙΟΣ ΠΙΝΑΚΑΣ
(ΜΕ ΓΕΝΙΚΗ ΕΜΠΕΙΡΙΑ)</t>
    </r>
  </si>
  <si>
    <r>
      <t xml:space="preserve">ΔΕ9 - ΔΕ ΗΛΕΚΤΡΟΛΟΓΩΝ
</t>
    </r>
    <r>
      <rPr>
        <b/>
        <u val="single"/>
        <sz val="14"/>
        <color theme="1"/>
        <rFont val="Calibri"/>
        <family val="2"/>
        <scheme val="minor"/>
      </rPr>
      <t>ΟΡΙΣΤΙΚΟΣ ΠΙΝΑΚΑΣ ΓΕΝΙΚΗΣ ΚΑΤΑΤΑΞΗΣ</t>
    </r>
    <r>
      <rPr>
        <b/>
        <sz val="14"/>
        <color theme="1"/>
        <rFont val="Calibri"/>
        <family val="2"/>
        <scheme val="minor"/>
      </rPr>
      <t xml:space="preserve">
ΚΥΡΙΟΣ ΠΙΝΑΚΑΣ
(ΧΩΡΙΣ ΓΕΝΙΚΗ ΕΜΠΕΙΡΙΑ)  </t>
    </r>
  </si>
  <si>
    <r>
      <t xml:space="preserve">ΔΕ9 - ΔΕ ΗΛΕΚΤΡΟΛΟΓΩΝ
</t>
    </r>
    <r>
      <rPr>
        <b/>
        <u val="single"/>
        <sz val="14"/>
        <color theme="1"/>
        <rFont val="Calibri"/>
        <family val="2"/>
        <scheme val="minor"/>
      </rPr>
      <t xml:space="preserve">ΟΡΙΣΤΙΚΟΣ ΠΊΝΑΚΑΣ ΚΑΤΑΤΑΞΗΣ ΠΟΛΥΤΕΚΝΩΝ ή ΤΕΚΝΩΝ ΠΟΛΥΤΕΚΝΩΝ
</t>
    </r>
    <r>
      <rPr>
        <b/>
        <sz val="14"/>
        <color theme="1"/>
        <rFont val="Calibri"/>
        <family val="2"/>
        <scheme val="minor"/>
      </rPr>
      <t>ΚΥΡΙΟΣ ΠΙΝΑΚΑΣ</t>
    </r>
    <r>
      <rPr>
        <b/>
        <u val="single"/>
        <sz val="14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 xml:space="preserve"> (ΜΕ ΓΕΝΙΚΗ ΕΜΠΕΙΡΙΑ)</t>
    </r>
  </si>
  <si>
    <r>
      <t xml:space="preserve">ΔΕ9 - ΔΕ ΗΛΕΚΤΡΟΛΟΓΩΝ
</t>
    </r>
    <r>
      <rPr>
        <b/>
        <u val="single"/>
        <sz val="14"/>
        <color theme="1"/>
        <rFont val="Calibri"/>
        <family val="2"/>
        <scheme val="minor"/>
      </rPr>
      <t xml:space="preserve">ΟΡΙΣΤΙΚΟΣ ΠΙΝΑΚΑΣ ΚΑΤΑΤΑΞΗΣ ΤΡΙΤΕΚΝΩΝ ή ΤΕΚΝΩΝ ΤΡΙΤΕΚΝΩΝ
</t>
    </r>
    <r>
      <rPr>
        <b/>
        <sz val="14"/>
        <color theme="1"/>
        <rFont val="Calibri"/>
        <family val="2"/>
        <scheme val="minor"/>
      </rPr>
      <t>ΚΥΡΙΟΣ ΠΙΝΑΚΑΣ</t>
    </r>
    <r>
      <rPr>
        <b/>
        <u val="single"/>
        <sz val="14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(ΧΩΡΙΣ ΓΕΝΙΚΗ ΕΜΠΕΙΡΙΑ)</t>
    </r>
  </si>
  <si>
    <r>
      <t xml:space="preserve">ΔΕ9 - ΔΕ ΗΛΕΚΤΡΟΛΟΓΩΝ
</t>
    </r>
    <r>
      <rPr>
        <b/>
        <u val="single"/>
        <sz val="14"/>
        <color theme="1"/>
        <rFont val="Calibri"/>
        <family val="2"/>
        <scheme val="minor"/>
      </rPr>
      <t xml:space="preserve">ΟΡΙΣΤΙΚΟΣ ΠΙΝΑΚΑΣ ΓΕΝΙΚΗΣ ΚΑΤΑΤΑΞΗΣ
</t>
    </r>
    <r>
      <rPr>
        <b/>
        <sz val="14"/>
        <color theme="1"/>
        <rFont val="Calibri"/>
        <family val="2"/>
        <scheme val="minor"/>
      </rPr>
      <t>Α' ΕΠΙΚΟΥΡΙΚΟΣ ΠΙΝΑΚΑΣ
(ΜΕ ΓΕΝΙΚΗ ΕΜΠΕΙΡΙΑ)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</si>
</sst>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6" xfId="0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wrapText="1"/>
      <protection hidden="1"/>
    </xf>
    <xf numFmtId="0" fontId="4" fillId="2" borderId="7" xfId="0" applyFont="1" applyFill="1" applyBorder="1" applyAlignment="1" applyProtection="1">
      <alignment horizontal="left" wrapText="1"/>
      <protection hidden="1"/>
    </xf>
    <xf numFmtId="0" fontId="4" fillId="2" borderId="7" xfId="0" applyFont="1" applyFill="1" applyBorder="1" applyAlignment="1" applyProtection="1">
      <alignment horizontal="left" wrapText="1"/>
      <protection hidden="1"/>
    </xf>
    <xf numFmtId="0" fontId="4" fillId="2" borderId="10" xfId="0" applyFont="1" applyFill="1" applyBorder="1" applyAlignment="1" applyProtection="1">
      <alignment horizontal="left" wrapText="1"/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wrapText="1"/>
      <protection hidden="1"/>
    </xf>
    <xf numFmtId="0" fontId="6" fillId="2" borderId="1" xfId="0" applyFont="1" applyFill="1" applyBorder="1" applyProtection="1"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horizontal="center" vertical="center" wrapText="1"/>
      <protection hidden="1"/>
    </xf>
    <xf numFmtId="0" fontId="0" fillId="2" borderId="3" xfId="0" applyFill="1" applyBorder="1" applyAlignment="1" applyProtection="1">
      <alignment horizontal="center" vertical="center" wrapText="1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 wrapText="1"/>
      <protection hidden="1"/>
    </xf>
    <xf numFmtId="0" fontId="2" fillId="2" borderId="1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left"/>
      <protection hidden="1"/>
    </xf>
    <xf numFmtId="0" fontId="0" fillId="2" borderId="1" xfId="0" applyFill="1" applyBorder="1" applyAlignment="1" applyProtection="1">
      <alignment horizontal="center" wrapText="1"/>
      <protection hidden="1"/>
    </xf>
    <xf numFmtId="0" fontId="4" fillId="0" borderId="4" xfId="0" applyFont="1" applyBorder="1" applyAlignment="1" applyProtection="1">
      <alignment horizontal="left" wrapText="1"/>
      <protection hidden="1"/>
    </xf>
    <xf numFmtId="0" fontId="4" fillId="0" borderId="7" xfId="0" applyFont="1" applyBorder="1" applyAlignment="1" applyProtection="1">
      <alignment horizontal="left" wrapText="1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wrapText="1"/>
      <protection hidden="1"/>
    </xf>
    <xf numFmtId="0" fontId="0" fillId="0" borderId="1" xfId="0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workbookViewId="0" topLeftCell="A1">
      <pane xSplit="5" topLeftCell="R1" activePane="topRight" state="frozen"/>
      <selection pane="topRight" activeCell="AA19" sqref="A1:XFD1048576"/>
    </sheetView>
  </sheetViews>
  <sheetFormatPr defaultColWidth="9.140625" defaultRowHeight="15"/>
  <cols>
    <col min="1" max="1" width="4.8515625" style="46" customWidth="1"/>
    <col min="2" max="3" width="15.00390625" style="46" customWidth="1"/>
    <col min="4" max="4" width="25.140625" style="46" customWidth="1"/>
    <col min="5" max="5" width="26.421875" style="46" customWidth="1"/>
    <col min="6" max="7" width="9.7109375" style="46" customWidth="1"/>
    <col min="8" max="8" width="7.28125" style="46" customWidth="1"/>
    <col min="9" max="9" width="16.00390625" style="46" customWidth="1"/>
    <col min="10" max="10" width="15.00390625" style="46" customWidth="1"/>
    <col min="11" max="12" width="14.00390625" style="46" customWidth="1"/>
    <col min="13" max="13" width="10.140625" style="46" customWidth="1"/>
    <col min="14" max="14" width="7.28125" style="46" customWidth="1"/>
    <col min="15" max="15" width="10.28125" style="46" customWidth="1"/>
    <col min="16" max="16" width="7.28125" style="46" customWidth="1"/>
    <col min="17" max="17" width="9.7109375" style="46" customWidth="1"/>
    <col min="18" max="18" width="7.28125" style="46" customWidth="1"/>
    <col min="19" max="19" width="10.421875" style="46" customWidth="1"/>
    <col min="20" max="20" width="7.28125" style="46" customWidth="1"/>
    <col min="21" max="21" width="10.28125" style="46" customWidth="1"/>
    <col min="22" max="22" width="7.28125" style="46" customWidth="1"/>
    <col min="23" max="23" width="17.140625" style="46" customWidth="1"/>
    <col min="24" max="24" width="7.28125" style="46" customWidth="1"/>
    <col min="25" max="25" width="13.140625" style="46" customWidth="1"/>
    <col min="26" max="26" width="18.28125" style="46" customWidth="1"/>
    <col min="27" max="27" width="14.140625" style="46" customWidth="1"/>
    <col min="28" max="28" width="18.7109375" style="46" customWidth="1"/>
    <col min="29" max="29" width="20.00390625" style="46" customWidth="1"/>
    <col min="30" max="36" width="9.140625" style="46" customWidth="1"/>
    <col min="37" max="38" width="9.140625" style="46" hidden="1" customWidth="1"/>
    <col min="39" max="16384" width="9.140625" style="46" customWidth="1"/>
  </cols>
  <sheetData>
    <row r="1" spans="1:27" ht="112.5" customHeight="1">
      <c r="A1" s="38" t="s">
        <v>207</v>
      </c>
      <c r="B1" s="39"/>
      <c r="C1" s="39"/>
      <c r="D1" s="39"/>
      <c r="E1" s="39"/>
      <c r="F1" s="40"/>
      <c r="G1" s="40"/>
      <c r="H1" s="40"/>
      <c r="I1" s="40"/>
      <c r="J1" s="40"/>
      <c r="K1" s="41"/>
      <c r="L1" s="42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4"/>
      <c r="AA1" s="45"/>
    </row>
    <row r="2" spans="1:27" ht="21.75" customHeight="1">
      <c r="A2" s="47"/>
      <c r="B2" s="48" t="s">
        <v>194</v>
      </c>
      <c r="C2" s="40"/>
      <c r="D2" s="40"/>
      <c r="E2" s="40"/>
      <c r="F2" s="40"/>
      <c r="G2" s="40"/>
      <c r="H2" s="40"/>
      <c r="I2" s="40"/>
      <c r="J2" s="40"/>
      <c r="K2" s="41"/>
      <c r="L2" s="42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3"/>
    </row>
    <row r="3" spans="1:26" s="54" customFormat="1" ht="15.75">
      <c r="A3" s="50" t="s">
        <v>7</v>
      </c>
      <c r="B3" s="51"/>
      <c r="C3" s="51"/>
      <c r="D3" s="51"/>
      <c r="E3" s="51"/>
      <c r="F3" s="51" t="s">
        <v>0</v>
      </c>
      <c r="G3" s="51"/>
      <c r="H3" s="51"/>
      <c r="I3" s="52"/>
      <c r="J3" s="53"/>
      <c r="K3" s="53"/>
      <c r="L3" s="53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2"/>
    </row>
    <row r="4" spans="1:28" s="63" customFormat="1" ht="94.5" customHeight="1">
      <c r="A4" s="55" t="s">
        <v>1</v>
      </c>
      <c r="B4" s="55" t="s">
        <v>28</v>
      </c>
      <c r="C4" s="56" t="s">
        <v>147</v>
      </c>
      <c r="D4" s="56" t="s">
        <v>8</v>
      </c>
      <c r="E4" s="56" t="s">
        <v>9</v>
      </c>
      <c r="F4" s="57" t="s">
        <v>16</v>
      </c>
      <c r="G4" s="57" t="s">
        <v>11</v>
      </c>
      <c r="H4" s="57" t="s">
        <v>4</v>
      </c>
      <c r="I4" s="55" t="s">
        <v>17</v>
      </c>
      <c r="J4" s="58"/>
      <c r="K4" s="59" t="s">
        <v>12</v>
      </c>
      <c r="L4" s="60" t="s">
        <v>14</v>
      </c>
      <c r="M4" s="55" t="s">
        <v>18</v>
      </c>
      <c r="N4" s="55" t="s">
        <v>4</v>
      </c>
      <c r="O4" s="55" t="s">
        <v>19</v>
      </c>
      <c r="P4" s="55" t="s">
        <v>4</v>
      </c>
      <c r="Q4" s="55" t="s">
        <v>20</v>
      </c>
      <c r="R4" s="56" t="s">
        <v>4</v>
      </c>
      <c r="S4" s="55" t="s">
        <v>21</v>
      </c>
      <c r="T4" s="55" t="s">
        <v>4</v>
      </c>
      <c r="U4" s="55" t="s">
        <v>22</v>
      </c>
      <c r="V4" s="55" t="s">
        <v>4</v>
      </c>
      <c r="W4" s="55" t="s">
        <v>23</v>
      </c>
      <c r="X4" s="55" t="s">
        <v>4</v>
      </c>
      <c r="Y4" s="55" t="s">
        <v>24</v>
      </c>
      <c r="Z4" s="61" t="s">
        <v>4</v>
      </c>
      <c r="AA4" s="62" t="s">
        <v>10</v>
      </c>
      <c r="AB4" s="55" t="s">
        <v>148</v>
      </c>
    </row>
    <row r="5" spans="1:29" ht="21" customHeight="1">
      <c r="A5" s="43">
        <v>1</v>
      </c>
      <c r="B5" s="55" t="s">
        <v>47</v>
      </c>
      <c r="C5" s="55" t="s">
        <v>155</v>
      </c>
      <c r="D5" s="64" t="s">
        <v>48</v>
      </c>
      <c r="E5" s="64" t="s">
        <v>49</v>
      </c>
      <c r="F5" s="45" t="s">
        <v>5</v>
      </c>
      <c r="G5" s="45">
        <v>6.83</v>
      </c>
      <c r="H5" s="45">
        <f aca="true" t="shared" si="0" ref="H5:H6">G5*110</f>
        <v>751.3</v>
      </c>
      <c r="I5" s="43" t="s">
        <v>5</v>
      </c>
      <c r="J5" s="65" t="str">
        <f aca="true" t="shared" si="1" ref="J5:J6">IF(AND(F5="ΝΑΙ",I5="ΝΑΙ"),"ΟΚ","ΑΠΟΡΡΙΠΤΕΤΑΙ")</f>
        <v>ΟΚ</v>
      </c>
      <c r="K5" s="65" t="s">
        <v>5</v>
      </c>
      <c r="L5" s="65"/>
      <c r="M5" s="43"/>
      <c r="N5" s="43">
        <f aca="true" t="shared" si="2" ref="N5:N6">IF(M5="ΑΡΙΣΤΗ",70,IF(M5="ΠΟΛΥ ΚΑΛΗ",50,IF(M5="ΚΑΛΗ",30,)))</f>
        <v>0</v>
      </c>
      <c r="O5" s="43"/>
      <c r="P5" s="43">
        <f aca="true" t="shared" si="3" ref="P5:P6">IF(O5="ΑΡΙΣΤΗ",70,IF(O5="ΠΟΛΥ ΚΑΛΗ",50,IF(O5="ΚΑΛΗ",30,)))</f>
        <v>0</v>
      </c>
      <c r="Q5" s="43"/>
      <c r="R5" s="43">
        <f aca="true" t="shared" si="4" ref="R5:R6">IF(Q5="ΑΡΙΣΤΗ",70,IF(Q5="ΠΟΛΥ ΚΑΛΗ",50,IF(Q5="ΚΑΛΗ",30,)))</f>
        <v>0</v>
      </c>
      <c r="S5" s="43"/>
      <c r="T5" s="43">
        <f aca="true" t="shared" si="5" ref="T5:T6">IF(S5="ΝΑΙ",150,0)</f>
        <v>0</v>
      </c>
      <c r="U5" s="43"/>
      <c r="V5" s="43">
        <f aca="true" t="shared" si="6" ref="V5:V6">IF(U5="ΝΑΙ",100,0)</f>
        <v>0</v>
      </c>
      <c r="W5" s="43">
        <v>24</v>
      </c>
      <c r="X5" s="43">
        <f aca="true" t="shared" si="7" ref="X5:X6">W5*17</f>
        <v>408</v>
      </c>
      <c r="Y5" s="43">
        <v>84</v>
      </c>
      <c r="Z5" s="44">
        <f aca="true" t="shared" si="8" ref="Z5:Z6">Y5*7</f>
        <v>588</v>
      </c>
      <c r="AA5" s="66">
        <f aca="true" t="shared" si="9" ref="AA5:AA6">H5+T5+N5+P5+R5+X5+Z5+V5</f>
        <v>1747.3</v>
      </c>
      <c r="AB5" s="67" t="s">
        <v>12</v>
      </c>
      <c r="AC5" s="68"/>
    </row>
    <row r="6" spans="1:28" ht="18" customHeight="1">
      <c r="A6" s="43">
        <v>2</v>
      </c>
      <c r="B6" s="55" t="s">
        <v>143</v>
      </c>
      <c r="C6" s="55" t="s">
        <v>192</v>
      </c>
      <c r="D6" s="64" t="s">
        <v>144</v>
      </c>
      <c r="E6" s="64" t="s">
        <v>37</v>
      </c>
      <c r="F6" s="45" t="s">
        <v>5</v>
      </c>
      <c r="G6" s="45">
        <v>6.15</v>
      </c>
      <c r="H6" s="45">
        <f t="shared" si="0"/>
        <v>676.5</v>
      </c>
      <c r="I6" s="43" t="s">
        <v>5</v>
      </c>
      <c r="J6" s="65" t="str">
        <f t="shared" si="1"/>
        <v>ΟΚ</v>
      </c>
      <c r="K6" s="65" t="s">
        <v>5</v>
      </c>
      <c r="L6" s="65"/>
      <c r="M6" s="43"/>
      <c r="N6" s="43">
        <f t="shared" si="2"/>
        <v>0</v>
      </c>
      <c r="O6" s="43"/>
      <c r="P6" s="43">
        <f t="shared" si="3"/>
        <v>0</v>
      </c>
      <c r="Q6" s="43"/>
      <c r="R6" s="43">
        <f t="shared" si="4"/>
        <v>0</v>
      </c>
      <c r="S6" s="43"/>
      <c r="T6" s="43">
        <f t="shared" si="5"/>
        <v>0</v>
      </c>
      <c r="U6" s="43"/>
      <c r="V6" s="43">
        <f t="shared" si="6"/>
        <v>0</v>
      </c>
      <c r="W6" s="43">
        <v>24</v>
      </c>
      <c r="X6" s="43">
        <f t="shared" si="7"/>
        <v>408</v>
      </c>
      <c r="Y6" s="43">
        <v>13</v>
      </c>
      <c r="Z6" s="44">
        <f t="shared" si="8"/>
        <v>91</v>
      </c>
      <c r="AA6" s="66">
        <f t="shared" si="9"/>
        <v>1175.5</v>
      </c>
      <c r="AB6" s="43" t="s">
        <v>12</v>
      </c>
    </row>
    <row r="7" spans="1:27" ht="21.75" customHeight="1">
      <c r="A7" s="47"/>
      <c r="B7" s="48" t="s">
        <v>195</v>
      </c>
      <c r="C7" s="40"/>
      <c r="D7" s="40"/>
      <c r="E7" s="40"/>
      <c r="F7" s="40"/>
      <c r="G7" s="40"/>
      <c r="H7" s="40"/>
      <c r="I7" s="40"/>
      <c r="J7" s="40"/>
      <c r="K7" s="41"/>
      <c r="L7" s="42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3"/>
      <c r="AA7" s="43"/>
    </row>
    <row r="8" spans="1:26" s="54" customFormat="1" ht="15.75">
      <c r="A8" s="50" t="s">
        <v>7</v>
      </c>
      <c r="B8" s="51"/>
      <c r="C8" s="51"/>
      <c r="D8" s="51"/>
      <c r="E8" s="51"/>
      <c r="F8" s="51" t="s">
        <v>0</v>
      </c>
      <c r="G8" s="51"/>
      <c r="H8" s="51"/>
      <c r="I8" s="52"/>
      <c r="J8" s="53"/>
      <c r="K8" s="53"/>
      <c r="L8" s="53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69"/>
    </row>
    <row r="9" spans="1:28" s="63" customFormat="1" ht="94.5" customHeight="1">
      <c r="A9" s="55" t="s">
        <v>1</v>
      </c>
      <c r="B9" s="55" t="s">
        <v>28</v>
      </c>
      <c r="C9" s="56" t="s">
        <v>147</v>
      </c>
      <c r="D9" s="56" t="s">
        <v>8</v>
      </c>
      <c r="E9" s="56" t="s">
        <v>9</v>
      </c>
      <c r="F9" s="57" t="s">
        <v>16</v>
      </c>
      <c r="G9" s="57" t="s">
        <v>11</v>
      </c>
      <c r="H9" s="57" t="s">
        <v>4</v>
      </c>
      <c r="I9" s="55" t="s">
        <v>17</v>
      </c>
      <c r="J9" s="58"/>
      <c r="K9" s="59" t="s">
        <v>12</v>
      </c>
      <c r="L9" s="60" t="s">
        <v>14</v>
      </c>
      <c r="M9" s="55" t="s">
        <v>18</v>
      </c>
      <c r="N9" s="55" t="s">
        <v>4</v>
      </c>
      <c r="O9" s="55" t="s">
        <v>19</v>
      </c>
      <c r="P9" s="55" t="s">
        <v>4</v>
      </c>
      <c r="Q9" s="55" t="s">
        <v>20</v>
      </c>
      <c r="R9" s="56" t="s">
        <v>4</v>
      </c>
      <c r="S9" s="55" t="s">
        <v>21</v>
      </c>
      <c r="T9" s="55" t="s">
        <v>4</v>
      </c>
      <c r="U9" s="55" t="s">
        <v>22</v>
      </c>
      <c r="V9" s="55" t="s">
        <v>4</v>
      </c>
      <c r="W9" s="55" t="s">
        <v>23</v>
      </c>
      <c r="X9" s="55" t="s">
        <v>4</v>
      </c>
      <c r="Y9" s="55" t="s">
        <v>24</v>
      </c>
      <c r="Z9" s="61" t="s">
        <v>4</v>
      </c>
      <c r="AA9" s="62" t="s">
        <v>10</v>
      </c>
      <c r="AB9" s="55" t="s">
        <v>148</v>
      </c>
    </row>
    <row r="10" spans="1:28" s="70" customFormat="1" ht="18" customHeight="1">
      <c r="A10" s="43">
        <v>1</v>
      </c>
      <c r="B10" s="55" t="s">
        <v>84</v>
      </c>
      <c r="C10" s="55" t="s">
        <v>168</v>
      </c>
      <c r="D10" s="64" t="s">
        <v>85</v>
      </c>
      <c r="E10" s="64" t="s">
        <v>86</v>
      </c>
      <c r="F10" s="45" t="s">
        <v>5</v>
      </c>
      <c r="G10" s="45">
        <v>6.72</v>
      </c>
      <c r="H10" s="45">
        <f aca="true" t="shared" si="10" ref="H10">G10*110</f>
        <v>739.1999999999999</v>
      </c>
      <c r="I10" s="43" t="s">
        <v>5</v>
      </c>
      <c r="J10" s="65" t="str">
        <f aca="true" t="shared" si="11" ref="J10">IF(AND(F10="ΝΑΙ",I10="ΝΑΙ"),"ΟΚ","ΑΠΟΡΡΙΠΤΕΤΑΙ")</f>
        <v>ΟΚ</v>
      </c>
      <c r="K10" s="65"/>
      <c r="L10" s="65" t="s">
        <v>5</v>
      </c>
      <c r="M10" s="43"/>
      <c r="N10" s="43">
        <f aca="true" t="shared" si="12" ref="N10">IF(M10="ΑΡΙΣΤΗ",70,IF(M10="ΠΟΛΥ ΚΑΛΗ",50,IF(M10="ΚΑΛΗ",30,)))</f>
        <v>0</v>
      </c>
      <c r="O10" s="43"/>
      <c r="P10" s="43">
        <f aca="true" t="shared" si="13" ref="P10">IF(O10="ΑΡΙΣΤΗ",70,IF(O10="ΠΟΛΥ ΚΑΛΗ",50,IF(O10="ΚΑΛΗ",30,)))</f>
        <v>0</v>
      </c>
      <c r="Q10" s="43"/>
      <c r="R10" s="43">
        <f aca="true" t="shared" si="14" ref="R10">IF(Q10="ΑΡΙΣΤΗ",70,IF(Q10="ΠΟΛΥ ΚΑΛΗ",50,IF(Q10="ΚΑΛΗ",30,)))</f>
        <v>0</v>
      </c>
      <c r="S10" s="43"/>
      <c r="T10" s="43">
        <f aca="true" t="shared" si="15" ref="T10">IF(S10="ΝΑΙ",150,0)</f>
        <v>0</v>
      </c>
      <c r="U10" s="43"/>
      <c r="V10" s="43">
        <f aca="true" t="shared" si="16" ref="V10">IF(U10="ΝΑΙ",100,0)</f>
        <v>0</v>
      </c>
      <c r="W10" s="43"/>
      <c r="X10" s="43">
        <f aca="true" t="shared" si="17" ref="X10">W10*17</f>
        <v>0</v>
      </c>
      <c r="Y10" s="43">
        <v>84</v>
      </c>
      <c r="Z10" s="44">
        <f aca="true" t="shared" si="18" ref="Z10">Y10*7</f>
        <v>588</v>
      </c>
      <c r="AA10" s="66">
        <f aca="true" t="shared" si="19" ref="AA10">H10+T10+N10+P10+R10+X10+Z10+V10</f>
        <v>1327.1999999999998</v>
      </c>
      <c r="AB10" s="43"/>
    </row>
    <row r="11" spans="1:28" ht="18" customHeight="1">
      <c r="A11" s="43"/>
      <c r="B11" s="48" t="s">
        <v>196</v>
      </c>
      <c r="C11" s="55"/>
      <c r="D11" s="64"/>
      <c r="E11" s="64"/>
      <c r="F11" s="45"/>
      <c r="G11" s="45"/>
      <c r="H11" s="45"/>
      <c r="I11" s="43"/>
      <c r="J11" s="65"/>
      <c r="K11" s="65"/>
      <c r="L11" s="65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4"/>
      <c r="AA11" s="66"/>
      <c r="AB11" s="43"/>
    </row>
    <row r="12" spans="1:24" s="75" customFormat="1" ht="15.75">
      <c r="A12" s="71" t="s">
        <v>7</v>
      </c>
      <c r="B12" s="72"/>
      <c r="C12" s="72"/>
      <c r="D12" s="72"/>
      <c r="E12" s="72"/>
      <c r="F12" s="72" t="s">
        <v>0</v>
      </c>
      <c r="G12" s="72"/>
      <c r="H12" s="72"/>
      <c r="I12" s="73"/>
      <c r="J12" s="74"/>
      <c r="K12" s="74"/>
      <c r="L12" s="74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3"/>
    </row>
    <row r="13" spans="1:26" s="84" customFormat="1" ht="94.5" customHeight="1">
      <c r="A13" s="76" t="s">
        <v>1</v>
      </c>
      <c r="B13" s="76" t="s">
        <v>28</v>
      </c>
      <c r="C13" s="77" t="s">
        <v>147</v>
      </c>
      <c r="D13" s="77" t="s">
        <v>8</v>
      </c>
      <c r="E13" s="77" t="s">
        <v>9</v>
      </c>
      <c r="F13" s="78" t="s">
        <v>16</v>
      </c>
      <c r="G13" s="78" t="s">
        <v>11</v>
      </c>
      <c r="H13" s="78" t="s">
        <v>4</v>
      </c>
      <c r="I13" s="76" t="s">
        <v>17</v>
      </c>
      <c r="J13" s="79"/>
      <c r="K13" s="80" t="s">
        <v>12</v>
      </c>
      <c r="L13" s="81" t="s">
        <v>15</v>
      </c>
      <c r="M13" s="76" t="s">
        <v>18</v>
      </c>
      <c r="N13" s="76" t="s">
        <v>4</v>
      </c>
      <c r="O13" s="76" t="s">
        <v>19</v>
      </c>
      <c r="P13" s="76" t="s">
        <v>4</v>
      </c>
      <c r="Q13" s="76" t="s">
        <v>20</v>
      </c>
      <c r="R13" s="77" t="s">
        <v>4</v>
      </c>
      <c r="S13" s="76" t="s">
        <v>21</v>
      </c>
      <c r="T13" s="76" t="s">
        <v>4</v>
      </c>
      <c r="U13" s="76" t="s">
        <v>22</v>
      </c>
      <c r="V13" s="76" t="s">
        <v>4</v>
      </c>
      <c r="W13" s="76" t="s">
        <v>25</v>
      </c>
      <c r="X13" s="82" t="s">
        <v>4</v>
      </c>
      <c r="Y13" s="83" t="s">
        <v>10</v>
      </c>
      <c r="Z13" s="76" t="s">
        <v>148</v>
      </c>
    </row>
    <row r="14" spans="1:36" s="70" customFormat="1" ht="30">
      <c r="A14" s="85">
        <v>1</v>
      </c>
      <c r="B14" s="86" t="s">
        <v>145</v>
      </c>
      <c r="C14" s="86" t="s">
        <v>193</v>
      </c>
      <c r="D14" s="85" t="s">
        <v>146</v>
      </c>
      <c r="E14" s="85" t="s">
        <v>86</v>
      </c>
      <c r="F14" s="87" t="s">
        <v>5</v>
      </c>
      <c r="G14" s="87">
        <v>5.95</v>
      </c>
      <c r="H14" s="87">
        <f>G14*110</f>
        <v>654.5</v>
      </c>
      <c r="I14" s="85" t="s">
        <v>5</v>
      </c>
      <c r="J14" s="88" t="str">
        <f>IF(AND(F14="ΝΑΙ",I14="ΝΑΙ"),"ΟΚ","ΑΠΟΡΡΙΠΤΕΤΑΙ")</f>
        <v>ΟΚ</v>
      </c>
      <c r="K14" s="88" t="s">
        <v>5</v>
      </c>
      <c r="L14" s="88" t="s">
        <v>5</v>
      </c>
      <c r="M14" s="85"/>
      <c r="N14" s="85">
        <f>IF(M14="ΑΡΙΣΤΗ",70,IF(M14="ΠΟΛΥ ΚΑΛΗ",50,IF(M14="ΚΑΛΗ",30,)))</f>
        <v>0</v>
      </c>
      <c r="O14" s="85"/>
      <c r="P14" s="85">
        <f>IF(O14="ΑΡΙΣΤΗ",70,IF(O14="ΠΟΛΥ ΚΑΛΗ",50,IF(O14="ΚΑΛΗ",30,)))</f>
        <v>0</v>
      </c>
      <c r="Q14" s="85"/>
      <c r="R14" s="85">
        <f>IF(Q14="ΑΡΙΣΤΗ",70,IF(Q14="ΠΟΛΥ ΚΑΛΗ",50,IF(Q14="ΚΑΛΗ",30,)))</f>
        <v>0</v>
      </c>
      <c r="S14" s="85"/>
      <c r="T14" s="85">
        <f>IF(S14="ΝΑΙ",150,0)</f>
        <v>0</v>
      </c>
      <c r="U14" s="85"/>
      <c r="V14" s="85">
        <f>IF(U14="ΝΑΙ",100,0)</f>
        <v>0</v>
      </c>
      <c r="W14" s="85"/>
      <c r="X14" s="89">
        <f>W14*17</f>
        <v>0</v>
      </c>
      <c r="Y14" s="90">
        <f>H14+T14+N14+P14+R14+X14+V14</f>
        <v>654.5</v>
      </c>
      <c r="Z14" s="85" t="s">
        <v>12</v>
      </c>
      <c r="AI14" s="70" t="s">
        <v>13</v>
      </c>
      <c r="AJ14" s="70" t="s">
        <v>6</v>
      </c>
    </row>
  </sheetData>
  <sheetProtection password="EB34" sheet="1" objects="1" scenarios="1"/>
  <mergeCells count="10">
    <mergeCell ref="A1:E1"/>
    <mergeCell ref="A8:E8"/>
    <mergeCell ref="F8:I8"/>
    <mergeCell ref="M8:Z8"/>
    <mergeCell ref="A12:E12"/>
    <mergeCell ref="F12:I12"/>
    <mergeCell ref="M12:X12"/>
    <mergeCell ref="A3:E3"/>
    <mergeCell ref="F3:I3"/>
    <mergeCell ref="M3:Z3"/>
  </mergeCells>
  <dataValidations count="7">
    <dataValidation type="decimal" allowBlank="1" showInputMessage="1" showErrorMessage="1" sqref="G5:G6 G10:G11 G14">
      <formula1>5</formula1>
      <formula2>10</formula2>
    </dataValidation>
    <dataValidation type="whole" allowBlank="1" showInputMessage="1" showErrorMessage="1" errorTitle="ΠΡΟΣΟΧΗ!" error="ΑΠΟ 1 ΕΩΣ 24 ΜΗΝΕΣ" sqref="W5:W6 W10:W11 W14">
      <formula1>1</formula1>
      <formula2>24</formula2>
    </dataValidation>
    <dataValidation type="whole" allowBlank="1" showInputMessage="1" showErrorMessage="1" errorTitle="ΠΡΟΣΟΧΗ!" error="ΑΠΟ 1 ΕΩΣ 84 ΜΗΝΕΣ" sqref="Y5:Y6 Y10:Y11">
      <formula1>1</formula1>
      <formula2>84</formula2>
    </dataValidation>
    <dataValidation type="list" allowBlank="1" showInputMessage="1" showErrorMessage="1" sqref="O5:O6 Q5:Q6 S5:S6 F5:F6 I5:I6 K5:M6 U5:U6 O10:O11 U10:U11 K10:M11 I10:I11 F10:F11 S10:S11 Q10:Q11">
      <formula1>#REF!</formula1>
    </dataValidation>
    <dataValidation type="list" allowBlank="1" showInputMessage="1" showErrorMessage="1" sqref="M14 Q14 O14">
      <formula1>$AJ$6:$AJ$7</formula1>
    </dataValidation>
    <dataValidation type="list" allowBlank="1" showInputMessage="1" showErrorMessage="1" sqref="K14:L14 S14 U14">
      <formula1>$AI$6:$AI$6</formula1>
    </dataValidation>
    <dataValidation type="list" allowBlank="1" showInputMessage="1" showErrorMessage="1" sqref="F14 I14">
      <formula1>$AK$5:$AK$6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4"/>
  <sheetViews>
    <sheetView workbookViewId="0" topLeftCell="A14">
      <pane xSplit="5" topLeftCell="L1" activePane="topRight" state="frozen"/>
      <selection pane="topRight" activeCell="A1" sqref="A1:AB44"/>
    </sheetView>
  </sheetViews>
  <sheetFormatPr defaultColWidth="9.140625" defaultRowHeight="15"/>
  <cols>
    <col min="1" max="1" width="4.8515625" style="23" customWidth="1"/>
    <col min="2" max="3" width="15.00390625" style="23" customWidth="1"/>
    <col min="4" max="4" width="25.140625" style="23" customWidth="1"/>
    <col min="5" max="5" width="26.421875" style="23" customWidth="1"/>
    <col min="6" max="7" width="9.7109375" style="23" customWidth="1"/>
    <col min="8" max="8" width="7.28125" style="23" customWidth="1"/>
    <col min="9" max="9" width="16.00390625" style="23" customWidth="1"/>
    <col min="10" max="10" width="15.00390625" style="23" customWidth="1"/>
    <col min="11" max="12" width="14.00390625" style="23" customWidth="1"/>
    <col min="13" max="13" width="10.140625" style="23" customWidth="1"/>
    <col min="14" max="14" width="7.28125" style="23" customWidth="1"/>
    <col min="15" max="15" width="10.28125" style="23" customWidth="1"/>
    <col min="16" max="16" width="7.28125" style="23" customWidth="1"/>
    <col min="17" max="17" width="9.7109375" style="23" customWidth="1"/>
    <col min="18" max="18" width="7.28125" style="23" customWidth="1"/>
    <col min="19" max="19" width="10.421875" style="23" customWidth="1"/>
    <col min="20" max="20" width="7.28125" style="23" customWidth="1"/>
    <col min="21" max="21" width="10.28125" style="23" customWidth="1"/>
    <col min="22" max="22" width="7.28125" style="23" customWidth="1"/>
    <col min="23" max="23" width="17.140625" style="23" customWidth="1"/>
    <col min="24" max="24" width="7.28125" style="23" customWidth="1"/>
    <col min="25" max="25" width="13.140625" style="23" customWidth="1"/>
    <col min="26" max="26" width="7.8515625" style="23" customWidth="1"/>
    <col min="27" max="27" width="9.57421875" style="23" customWidth="1"/>
    <col min="28" max="28" width="18.7109375" style="23" customWidth="1"/>
    <col min="29" max="35" width="9.140625" style="23" customWidth="1"/>
    <col min="36" max="37" width="9.140625" style="23" hidden="1" customWidth="1"/>
    <col min="38" max="16384" width="9.140625" style="23" customWidth="1"/>
  </cols>
  <sheetData>
    <row r="1" spans="1:28" ht="80.25" customHeight="1">
      <c r="A1" s="38" t="s">
        <v>209</v>
      </c>
      <c r="B1" s="91"/>
      <c r="C1" s="91"/>
      <c r="D1" s="91"/>
      <c r="E1" s="91"/>
      <c r="F1" s="45"/>
      <c r="G1" s="45"/>
      <c r="H1" s="45"/>
      <c r="I1" s="49"/>
      <c r="J1" s="65"/>
      <c r="K1" s="65"/>
      <c r="L1" s="42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67"/>
      <c r="AA1" s="43"/>
      <c r="AB1" s="43"/>
    </row>
    <row r="2" spans="1:28" s="27" customFormat="1" ht="15.75">
      <c r="A2" s="50" t="s">
        <v>7</v>
      </c>
      <c r="B2" s="51"/>
      <c r="C2" s="51"/>
      <c r="D2" s="51"/>
      <c r="E2" s="51"/>
      <c r="F2" s="51" t="s">
        <v>0</v>
      </c>
      <c r="G2" s="51"/>
      <c r="H2" s="51"/>
      <c r="I2" s="52"/>
      <c r="J2" s="53"/>
      <c r="K2" s="53"/>
      <c r="L2" s="53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2"/>
      <c r="AA2" s="54"/>
      <c r="AB2" s="54"/>
    </row>
    <row r="3" spans="1:28" s="28" customFormat="1" ht="94.5" customHeight="1">
      <c r="A3" s="55" t="s">
        <v>1</v>
      </c>
      <c r="B3" s="55" t="s">
        <v>28</v>
      </c>
      <c r="C3" s="56" t="s">
        <v>147</v>
      </c>
      <c r="D3" s="56" t="s">
        <v>8</v>
      </c>
      <c r="E3" s="56" t="s">
        <v>9</v>
      </c>
      <c r="F3" s="57" t="s">
        <v>16</v>
      </c>
      <c r="G3" s="57" t="s">
        <v>11</v>
      </c>
      <c r="H3" s="57" t="s">
        <v>4</v>
      </c>
      <c r="I3" s="55" t="s">
        <v>17</v>
      </c>
      <c r="J3" s="58"/>
      <c r="K3" s="59" t="s">
        <v>12</v>
      </c>
      <c r="L3" s="60" t="s">
        <v>14</v>
      </c>
      <c r="M3" s="55" t="s">
        <v>18</v>
      </c>
      <c r="N3" s="55" t="s">
        <v>4</v>
      </c>
      <c r="O3" s="55" t="s">
        <v>19</v>
      </c>
      <c r="P3" s="55" t="s">
        <v>4</v>
      </c>
      <c r="Q3" s="55" t="s">
        <v>20</v>
      </c>
      <c r="R3" s="56" t="s">
        <v>4</v>
      </c>
      <c r="S3" s="55" t="s">
        <v>21</v>
      </c>
      <c r="T3" s="55" t="s">
        <v>4</v>
      </c>
      <c r="U3" s="55" t="s">
        <v>22</v>
      </c>
      <c r="V3" s="55" t="s">
        <v>4</v>
      </c>
      <c r="W3" s="55" t="s">
        <v>23</v>
      </c>
      <c r="X3" s="55" t="s">
        <v>4</v>
      </c>
      <c r="Y3" s="55" t="s">
        <v>24</v>
      </c>
      <c r="Z3" s="61" t="s">
        <v>4</v>
      </c>
      <c r="AA3" s="62" t="s">
        <v>10</v>
      </c>
      <c r="AB3" s="55" t="s">
        <v>148</v>
      </c>
    </row>
    <row r="4" spans="1:28" ht="21" customHeight="1">
      <c r="A4" s="43">
        <v>1</v>
      </c>
      <c r="B4" s="55" t="s">
        <v>47</v>
      </c>
      <c r="C4" s="55" t="s">
        <v>155</v>
      </c>
      <c r="D4" s="64" t="s">
        <v>48</v>
      </c>
      <c r="E4" s="64" t="s">
        <v>49</v>
      </c>
      <c r="F4" s="45" t="s">
        <v>5</v>
      </c>
      <c r="G4" s="45">
        <v>6.83</v>
      </c>
      <c r="H4" s="45">
        <f aca="true" t="shared" si="0" ref="H4:H44">G4*110</f>
        <v>751.3</v>
      </c>
      <c r="I4" s="43" t="s">
        <v>5</v>
      </c>
      <c r="J4" s="65" t="str">
        <f aca="true" t="shared" si="1" ref="J4:J44">IF(AND(F4="ΝΑΙ",I4="ΝΑΙ"),"ΟΚ","ΑΠΟΡΡΙΠΤΕΤΑΙ")</f>
        <v>ΟΚ</v>
      </c>
      <c r="K4" s="65" t="s">
        <v>5</v>
      </c>
      <c r="L4" s="65"/>
      <c r="M4" s="43"/>
      <c r="N4" s="43">
        <f aca="true" t="shared" si="2" ref="N4:N44">IF(M4="ΑΡΙΣΤΗ",70,IF(M4="ΠΟΛΥ ΚΑΛΗ",50,IF(M4="ΚΑΛΗ",30,)))</f>
        <v>0</v>
      </c>
      <c r="O4" s="43"/>
      <c r="P4" s="43">
        <f aca="true" t="shared" si="3" ref="P4:P44">IF(O4="ΑΡΙΣΤΗ",70,IF(O4="ΠΟΛΥ ΚΑΛΗ",50,IF(O4="ΚΑΛΗ",30,)))</f>
        <v>0</v>
      </c>
      <c r="Q4" s="43"/>
      <c r="R4" s="43">
        <f aca="true" t="shared" si="4" ref="R4:R44">IF(Q4="ΑΡΙΣΤΗ",70,IF(Q4="ΠΟΛΥ ΚΑΛΗ",50,IF(Q4="ΚΑΛΗ",30,)))</f>
        <v>0</v>
      </c>
      <c r="S4" s="43"/>
      <c r="T4" s="43">
        <f aca="true" t="shared" si="5" ref="T4:T44">IF(S4="ΝΑΙ",150,0)</f>
        <v>0</v>
      </c>
      <c r="U4" s="43"/>
      <c r="V4" s="43">
        <f aca="true" t="shared" si="6" ref="V4:V44">IF(U4="ΝΑΙ",100,0)</f>
        <v>0</v>
      </c>
      <c r="W4" s="43">
        <v>24</v>
      </c>
      <c r="X4" s="43">
        <f aca="true" t="shared" si="7" ref="X4:X44">W4*17</f>
        <v>408</v>
      </c>
      <c r="Y4" s="43">
        <v>84</v>
      </c>
      <c r="Z4" s="44">
        <f aca="true" t="shared" si="8" ref="Z4:Z44">Y4*7</f>
        <v>588</v>
      </c>
      <c r="AA4" s="66">
        <f aca="true" t="shared" si="9" ref="AA4:AA44">H4+T4+N4+P4+R4+X4+Z4+V4</f>
        <v>1747.3</v>
      </c>
      <c r="AB4" s="43" t="s">
        <v>12</v>
      </c>
    </row>
    <row r="5" spans="1:28" ht="18" customHeight="1">
      <c r="A5" s="43">
        <v>5</v>
      </c>
      <c r="B5" s="55" t="s">
        <v>143</v>
      </c>
      <c r="C5" s="55" t="s">
        <v>192</v>
      </c>
      <c r="D5" s="64" t="s">
        <v>144</v>
      </c>
      <c r="E5" s="64" t="s">
        <v>37</v>
      </c>
      <c r="F5" s="45" t="s">
        <v>5</v>
      </c>
      <c r="G5" s="45">
        <v>6.15</v>
      </c>
      <c r="H5" s="45">
        <f t="shared" si="0"/>
        <v>676.5</v>
      </c>
      <c r="I5" s="43" t="s">
        <v>5</v>
      </c>
      <c r="J5" s="65" t="str">
        <f t="shared" si="1"/>
        <v>ΟΚ</v>
      </c>
      <c r="K5" s="65" t="s">
        <v>5</v>
      </c>
      <c r="L5" s="65"/>
      <c r="M5" s="43"/>
      <c r="N5" s="43">
        <f t="shared" si="2"/>
        <v>0</v>
      </c>
      <c r="O5" s="43"/>
      <c r="P5" s="43">
        <f t="shared" si="3"/>
        <v>0</v>
      </c>
      <c r="Q5" s="43"/>
      <c r="R5" s="43">
        <f t="shared" si="4"/>
        <v>0</v>
      </c>
      <c r="S5" s="43"/>
      <c r="T5" s="43">
        <f t="shared" si="5"/>
        <v>0</v>
      </c>
      <c r="U5" s="43"/>
      <c r="V5" s="43">
        <f t="shared" si="6"/>
        <v>0</v>
      </c>
      <c r="W5" s="43">
        <v>24</v>
      </c>
      <c r="X5" s="43">
        <f t="shared" si="7"/>
        <v>408</v>
      </c>
      <c r="Y5" s="43">
        <v>13</v>
      </c>
      <c r="Z5" s="44">
        <f t="shared" si="8"/>
        <v>91</v>
      </c>
      <c r="AA5" s="66">
        <f t="shared" si="9"/>
        <v>1175.5</v>
      </c>
      <c r="AB5" s="43" t="s">
        <v>12</v>
      </c>
    </row>
    <row r="6" spans="1:28" ht="18" customHeight="1">
      <c r="A6" s="43">
        <v>3</v>
      </c>
      <c r="B6" s="55" t="s">
        <v>32</v>
      </c>
      <c r="C6" s="55" t="s">
        <v>150</v>
      </c>
      <c r="D6" s="64" t="s">
        <v>33</v>
      </c>
      <c r="E6" s="64" t="s">
        <v>34</v>
      </c>
      <c r="F6" s="45" t="s">
        <v>5</v>
      </c>
      <c r="G6" s="45">
        <v>7.27</v>
      </c>
      <c r="H6" s="45">
        <f t="shared" si="0"/>
        <v>799.6999999999999</v>
      </c>
      <c r="I6" s="43" t="s">
        <v>5</v>
      </c>
      <c r="J6" s="65" t="str">
        <f t="shared" si="1"/>
        <v>ΟΚ</v>
      </c>
      <c r="K6" s="65" t="s">
        <v>5</v>
      </c>
      <c r="L6" s="65"/>
      <c r="M6" s="43"/>
      <c r="N6" s="43">
        <f t="shared" si="2"/>
        <v>0</v>
      </c>
      <c r="O6" s="43"/>
      <c r="P6" s="43">
        <f t="shared" si="3"/>
        <v>0</v>
      </c>
      <c r="Q6" s="43"/>
      <c r="R6" s="43">
        <f t="shared" si="4"/>
        <v>0</v>
      </c>
      <c r="S6" s="43"/>
      <c r="T6" s="43">
        <f t="shared" si="5"/>
        <v>0</v>
      </c>
      <c r="U6" s="43"/>
      <c r="V6" s="43">
        <f t="shared" si="6"/>
        <v>0</v>
      </c>
      <c r="W6" s="43"/>
      <c r="X6" s="43">
        <f t="shared" si="7"/>
        <v>0</v>
      </c>
      <c r="Y6" s="43">
        <v>20</v>
      </c>
      <c r="Z6" s="44">
        <f t="shared" si="8"/>
        <v>140</v>
      </c>
      <c r="AA6" s="66">
        <f t="shared" si="9"/>
        <v>939.6999999999999</v>
      </c>
      <c r="AB6" s="43" t="s">
        <v>12</v>
      </c>
    </row>
    <row r="7" spans="1:28" ht="18" customHeight="1">
      <c r="A7" s="43">
        <v>6</v>
      </c>
      <c r="B7" s="55" t="s">
        <v>125</v>
      </c>
      <c r="C7" s="55" t="s">
        <v>185</v>
      </c>
      <c r="D7" s="64" t="s">
        <v>126</v>
      </c>
      <c r="E7" s="64" t="s">
        <v>34</v>
      </c>
      <c r="F7" s="45" t="s">
        <v>5</v>
      </c>
      <c r="G7" s="45">
        <v>6</v>
      </c>
      <c r="H7" s="45">
        <f t="shared" si="0"/>
        <v>660</v>
      </c>
      <c r="I7" s="43" t="s">
        <v>5</v>
      </c>
      <c r="J7" s="65" t="str">
        <f t="shared" si="1"/>
        <v>ΟΚ</v>
      </c>
      <c r="K7" s="65" t="s">
        <v>5</v>
      </c>
      <c r="L7" s="65"/>
      <c r="M7" s="43"/>
      <c r="N7" s="43">
        <f t="shared" si="2"/>
        <v>0</v>
      </c>
      <c r="O7" s="43"/>
      <c r="P7" s="43">
        <f t="shared" si="3"/>
        <v>0</v>
      </c>
      <c r="Q7" s="43"/>
      <c r="R7" s="43">
        <f t="shared" si="4"/>
        <v>0</v>
      </c>
      <c r="S7" s="43"/>
      <c r="T7" s="43">
        <f t="shared" si="5"/>
        <v>0</v>
      </c>
      <c r="U7" s="43"/>
      <c r="V7" s="43">
        <f t="shared" si="6"/>
        <v>0</v>
      </c>
      <c r="W7" s="43"/>
      <c r="X7" s="43">
        <f t="shared" si="7"/>
        <v>0</v>
      </c>
      <c r="Y7" s="43">
        <v>39</v>
      </c>
      <c r="Z7" s="44">
        <f t="shared" si="8"/>
        <v>273</v>
      </c>
      <c r="AA7" s="66">
        <f t="shared" si="9"/>
        <v>933</v>
      </c>
      <c r="AB7" s="43" t="s">
        <v>12</v>
      </c>
    </row>
    <row r="8" spans="1:28" ht="18" customHeight="1">
      <c r="A8" s="43">
        <v>4</v>
      </c>
      <c r="B8" s="55" t="s">
        <v>129</v>
      </c>
      <c r="C8" s="55" t="s">
        <v>187</v>
      </c>
      <c r="D8" s="64" t="s">
        <v>130</v>
      </c>
      <c r="E8" s="64" t="s">
        <v>131</v>
      </c>
      <c r="F8" s="45" t="s">
        <v>5</v>
      </c>
      <c r="G8" s="45">
        <v>7.86</v>
      </c>
      <c r="H8" s="45">
        <f t="shared" si="0"/>
        <v>864.6</v>
      </c>
      <c r="I8" s="43" t="s">
        <v>5</v>
      </c>
      <c r="J8" s="65" t="str">
        <f t="shared" si="1"/>
        <v>ΟΚ</v>
      </c>
      <c r="K8" s="65" t="s">
        <v>5</v>
      </c>
      <c r="L8" s="65"/>
      <c r="M8" s="43"/>
      <c r="N8" s="43">
        <f t="shared" si="2"/>
        <v>0</v>
      </c>
      <c r="O8" s="43"/>
      <c r="P8" s="43">
        <f t="shared" si="3"/>
        <v>0</v>
      </c>
      <c r="Q8" s="43"/>
      <c r="R8" s="43">
        <f t="shared" si="4"/>
        <v>0</v>
      </c>
      <c r="S8" s="43"/>
      <c r="T8" s="43">
        <f t="shared" si="5"/>
        <v>0</v>
      </c>
      <c r="U8" s="43"/>
      <c r="V8" s="43">
        <f t="shared" si="6"/>
        <v>0</v>
      </c>
      <c r="W8" s="43"/>
      <c r="X8" s="43">
        <f t="shared" si="7"/>
        <v>0</v>
      </c>
      <c r="Y8" s="43"/>
      <c r="Z8" s="44">
        <f t="shared" si="8"/>
        <v>0</v>
      </c>
      <c r="AA8" s="66">
        <f t="shared" si="9"/>
        <v>864.6</v>
      </c>
      <c r="AB8" s="43" t="s">
        <v>12</v>
      </c>
    </row>
    <row r="9" spans="1:28" ht="18" customHeight="1">
      <c r="A9" s="43">
        <v>2</v>
      </c>
      <c r="B9" s="55" t="s">
        <v>145</v>
      </c>
      <c r="C9" s="55" t="s">
        <v>193</v>
      </c>
      <c r="D9" s="64" t="s">
        <v>146</v>
      </c>
      <c r="E9" s="64" t="s">
        <v>86</v>
      </c>
      <c r="F9" s="45" t="s">
        <v>5</v>
      </c>
      <c r="G9" s="45">
        <v>5.95</v>
      </c>
      <c r="H9" s="45">
        <f t="shared" si="0"/>
        <v>654.5</v>
      </c>
      <c r="I9" s="43" t="s">
        <v>5</v>
      </c>
      <c r="J9" s="65" t="str">
        <f t="shared" si="1"/>
        <v>ΟΚ</v>
      </c>
      <c r="K9" s="65" t="s">
        <v>5</v>
      </c>
      <c r="L9" s="65"/>
      <c r="M9" s="43"/>
      <c r="N9" s="43">
        <f t="shared" si="2"/>
        <v>0</v>
      </c>
      <c r="O9" s="43"/>
      <c r="P9" s="43">
        <f t="shared" si="3"/>
        <v>0</v>
      </c>
      <c r="Q9" s="43"/>
      <c r="R9" s="43">
        <f t="shared" si="4"/>
        <v>0</v>
      </c>
      <c r="S9" s="43"/>
      <c r="T9" s="43">
        <f t="shared" si="5"/>
        <v>0</v>
      </c>
      <c r="U9" s="43"/>
      <c r="V9" s="43">
        <f t="shared" si="6"/>
        <v>0</v>
      </c>
      <c r="W9" s="43"/>
      <c r="X9" s="43">
        <f t="shared" si="7"/>
        <v>0</v>
      </c>
      <c r="Y9" s="43"/>
      <c r="Z9" s="44">
        <f t="shared" si="8"/>
        <v>0</v>
      </c>
      <c r="AA9" s="66">
        <f t="shared" si="9"/>
        <v>654.5</v>
      </c>
      <c r="AB9" s="43" t="s">
        <v>12</v>
      </c>
    </row>
    <row r="10" spans="1:28" ht="18" customHeight="1">
      <c r="A10" s="43">
        <v>7</v>
      </c>
      <c r="B10" s="55" t="s">
        <v>41</v>
      </c>
      <c r="C10" s="55" t="s">
        <v>153</v>
      </c>
      <c r="D10" s="64" t="s">
        <v>42</v>
      </c>
      <c r="E10" s="64" t="s">
        <v>43</v>
      </c>
      <c r="F10" s="45" t="s">
        <v>5</v>
      </c>
      <c r="G10" s="45">
        <v>5.8</v>
      </c>
      <c r="H10" s="45">
        <f t="shared" si="0"/>
        <v>638</v>
      </c>
      <c r="I10" s="43" t="s">
        <v>5</v>
      </c>
      <c r="J10" s="65" t="str">
        <f t="shared" si="1"/>
        <v>ΟΚ</v>
      </c>
      <c r="K10" s="65" t="s">
        <v>5</v>
      </c>
      <c r="L10" s="65"/>
      <c r="M10" s="43"/>
      <c r="N10" s="43">
        <f t="shared" si="2"/>
        <v>0</v>
      </c>
      <c r="O10" s="43"/>
      <c r="P10" s="43">
        <f t="shared" si="3"/>
        <v>0</v>
      </c>
      <c r="Q10" s="43"/>
      <c r="R10" s="43">
        <f t="shared" si="4"/>
        <v>0</v>
      </c>
      <c r="S10" s="43"/>
      <c r="T10" s="43">
        <f t="shared" si="5"/>
        <v>0</v>
      </c>
      <c r="U10" s="43"/>
      <c r="V10" s="43">
        <f t="shared" si="6"/>
        <v>0</v>
      </c>
      <c r="W10" s="43"/>
      <c r="X10" s="43">
        <f t="shared" si="7"/>
        <v>0</v>
      </c>
      <c r="Y10" s="43"/>
      <c r="Z10" s="44">
        <f t="shared" si="8"/>
        <v>0</v>
      </c>
      <c r="AA10" s="66">
        <f t="shared" si="9"/>
        <v>638</v>
      </c>
      <c r="AB10" s="43" t="s">
        <v>12</v>
      </c>
    </row>
    <row r="11" spans="1:37" ht="18" customHeight="1">
      <c r="A11" s="43">
        <v>8</v>
      </c>
      <c r="B11" s="55" t="s">
        <v>87</v>
      </c>
      <c r="C11" s="55" t="s">
        <v>169</v>
      </c>
      <c r="D11" s="64" t="s">
        <v>88</v>
      </c>
      <c r="E11" s="64" t="s">
        <v>89</v>
      </c>
      <c r="F11" s="45" t="s">
        <v>5</v>
      </c>
      <c r="G11" s="45">
        <v>7.54</v>
      </c>
      <c r="H11" s="45">
        <f t="shared" si="0"/>
        <v>829.4</v>
      </c>
      <c r="I11" s="43" t="s">
        <v>5</v>
      </c>
      <c r="J11" s="65" t="str">
        <f t="shared" si="1"/>
        <v>ΟΚ</v>
      </c>
      <c r="K11" s="65"/>
      <c r="L11" s="65"/>
      <c r="M11" s="43"/>
      <c r="N11" s="43">
        <f t="shared" si="2"/>
        <v>0</v>
      </c>
      <c r="O11" s="43"/>
      <c r="P11" s="43">
        <f t="shared" si="3"/>
        <v>0</v>
      </c>
      <c r="Q11" s="43"/>
      <c r="R11" s="43">
        <f t="shared" si="4"/>
        <v>0</v>
      </c>
      <c r="S11" s="43" t="s">
        <v>5</v>
      </c>
      <c r="T11" s="43">
        <f t="shared" si="5"/>
        <v>150</v>
      </c>
      <c r="U11" s="43" t="s">
        <v>5</v>
      </c>
      <c r="V11" s="43">
        <f t="shared" si="6"/>
        <v>100</v>
      </c>
      <c r="W11" s="43">
        <v>24</v>
      </c>
      <c r="X11" s="43">
        <f t="shared" si="7"/>
        <v>408</v>
      </c>
      <c r="Y11" s="43">
        <v>84</v>
      </c>
      <c r="Z11" s="44">
        <f t="shared" si="8"/>
        <v>588</v>
      </c>
      <c r="AA11" s="66">
        <f t="shared" si="9"/>
        <v>2075.4</v>
      </c>
      <c r="AB11" s="43"/>
      <c r="AJ11" s="23" t="s">
        <v>13</v>
      </c>
      <c r="AK11" s="23" t="s">
        <v>6</v>
      </c>
    </row>
    <row r="12" spans="1:28" ht="18" customHeight="1">
      <c r="A12" s="43">
        <v>9</v>
      </c>
      <c r="B12" s="55" t="s">
        <v>120</v>
      </c>
      <c r="C12" s="55" t="s">
        <v>183</v>
      </c>
      <c r="D12" s="64" t="s">
        <v>121</v>
      </c>
      <c r="E12" s="64" t="s">
        <v>122</v>
      </c>
      <c r="F12" s="45" t="s">
        <v>5</v>
      </c>
      <c r="G12" s="45">
        <v>9.75</v>
      </c>
      <c r="H12" s="45">
        <f t="shared" si="0"/>
        <v>1072.5</v>
      </c>
      <c r="I12" s="43" t="s">
        <v>5</v>
      </c>
      <c r="J12" s="65" t="str">
        <f t="shared" si="1"/>
        <v>ΟΚ</v>
      </c>
      <c r="K12" s="65"/>
      <c r="L12" s="65"/>
      <c r="M12" s="43"/>
      <c r="N12" s="43">
        <f t="shared" si="2"/>
        <v>0</v>
      </c>
      <c r="O12" s="43"/>
      <c r="P12" s="43">
        <f t="shared" si="3"/>
        <v>0</v>
      </c>
      <c r="Q12" s="43"/>
      <c r="R12" s="43">
        <f t="shared" si="4"/>
        <v>0</v>
      </c>
      <c r="S12" s="43" t="s">
        <v>5</v>
      </c>
      <c r="T12" s="43">
        <f t="shared" si="5"/>
        <v>150</v>
      </c>
      <c r="U12" s="43"/>
      <c r="V12" s="43">
        <f t="shared" si="6"/>
        <v>0</v>
      </c>
      <c r="W12" s="43"/>
      <c r="X12" s="43">
        <f t="shared" si="7"/>
        <v>0</v>
      </c>
      <c r="Y12" s="43">
        <v>84</v>
      </c>
      <c r="Z12" s="44">
        <f t="shared" si="8"/>
        <v>588</v>
      </c>
      <c r="AA12" s="66">
        <f t="shared" si="9"/>
        <v>1810.5</v>
      </c>
      <c r="AB12" s="43"/>
    </row>
    <row r="13" spans="1:28" ht="18" customHeight="1">
      <c r="A13" s="43">
        <v>10</v>
      </c>
      <c r="B13" s="55" t="s">
        <v>44</v>
      </c>
      <c r="C13" s="55" t="s">
        <v>154</v>
      </c>
      <c r="D13" s="64" t="s">
        <v>45</v>
      </c>
      <c r="E13" s="64" t="s">
        <v>46</v>
      </c>
      <c r="F13" s="45" t="s">
        <v>5</v>
      </c>
      <c r="G13" s="45">
        <v>9.54</v>
      </c>
      <c r="H13" s="45">
        <f t="shared" si="0"/>
        <v>1049.3999999999999</v>
      </c>
      <c r="I13" s="43" t="s">
        <v>5</v>
      </c>
      <c r="J13" s="65" t="str">
        <f t="shared" si="1"/>
        <v>ΟΚ</v>
      </c>
      <c r="K13" s="65"/>
      <c r="L13" s="65"/>
      <c r="M13" s="43"/>
      <c r="N13" s="43">
        <f t="shared" si="2"/>
        <v>0</v>
      </c>
      <c r="O13" s="43"/>
      <c r="P13" s="43">
        <f t="shared" si="3"/>
        <v>0</v>
      </c>
      <c r="Q13" s="43"/>
      <c r="R13" s="43">
        <f t="shared" si="4"/>
        <v>0</v>
      </c>
      <c r="S13" s="43" t="s">
        <v>5</v>
      </c>
      <c r="T13" s="43">
        <f t="shared" si="5"/>
        <v>150</v>
      </c>
      <c r="U13" s="43"/>
      <c r="V13" s="43">
        <f t="shared" si="6"/>
        <v>0</v>
      </c>
      <c r="W13" s="43"/>
      <c r="X13" s="43">
        <f t="shared" si="7"/>
        <v>0</v>
      </c>
      <c r="Y13" s="43">
        <v>84</v>
      </c>
      <c r="Z13" s="44">
        <f t="shared" si="8"/>
        <v>588</v>
      </c>
      <c r="AA13" s="66">
        <f t="shared" si="9"/>
        <v>1787.3999999999999</v>
      </c>
      <c r="AB13" s="43"/>
    </row>
    <row r="14" spans="1:28" ht="18" customHeight="1">
      <c r="A14" s="43">
        <v>11</v>
      </c>
      <c r="B14" s="55" t="s">
        <v>104</v>
      </c>
      <c r="C14" s="55" t="s">
        <v>176</v>
      </c>
      <c r="D14" s="64" t="s">
        <v>105</v>
      </c>
      <c r="E14" s="64" t="s">
        <v>96</v>
      </c>
      <c r="F14" s="45" t="s">
        <v>5</v>
      </c>
      <c r="G14" s="45">
        <v>9.16</v>
      </c>
      <c r="H14" s="45">
        <f t="shared" si="0"/>
        <v>1007.6</v>
      </c>
      <c r="I14" s="43" t="s">
        <v>5</v>
      </c>
      <c r="J14" s="65" t="str">
        <f t="shared" si="1"/>
        <v>ΟΚ</v>
      </c>
      <c r="K14" s="65"/>
      <c r="L14" s="65"/>
      <c r="M14" s="43"/>
      <c r="N14" s="43">
        <f t="shared" si="2"/>
        <v>0</v>
      </c>
      <c r="O14" s="43"/>
      <c r="P14" s="43">
        <f t="shared" si="3"/>
        <v>0</v>
      </c>
      <c r="Q14" s="43"/>
      <c r="R14" s="43">
        <f t="shared" si="4"/>
        <v>0</v>
      </c>
      <c r="S14" s="43" t="s">
        <v>5</v>
      </c>
      <c r="T14" s="43">
        <f t="shared" si="5"/>
        <v>150</v>
      </c>
      <c r="U14" s="43"/>
      <c r="V14" s="43">
        <f t="shared" si="6"/>
        <v>0</v>
      </c>
      <c r="W14" s="43"/>
      <c r="X14" s="43">
        <f t="shared" si="7"/>
        <v>0</v>
      </c>
      <c r="Y14" s="43">
        <v>84</v>
      </c>
      <c r="Z14" s="44">
        <f t="shared" si="8"/>
        <v>588</v>
      </c>
      <c r="AA14" s="66">
        <f t="shared" si="9"/>
        <v>1745.6</v>
      </c>
      <c r="AB14" s="43"/>
    </row>
    <row r="15" spans="1:28" ht="18" customHeight="1">
      <c r="A15" s="43">
        <v>12</v>
      </c>
      <c r="B15" s="55" t="s">
        <v>123</v>
      </c>
      <c r="C15" s="55" t="s">
        <v>184</v>
      </c>
      <c r="D15" s="64" t="s">
        <v>124</v>
      </c>
      <c r="E15" s="64" t="s">
        <v>96</v>
      </c>
      <c r="F15" s="45" t="s">
        <v>5</v>
      </c>
      <c r="G15" s="45">
        <v>9</v>
      </c>
      <c r="H15" s="45">
        <f t="shared" si="0"/>
        <v>990</v>
      </c>
      <c r="I15" s="43" t="s">
        <v>5</v>
      </c>
      <c r="J15" s="65" t="str">
        <f t="shared" si="1"/>
        <v>ΟΚ</v>
      </c>
      <c r="K15" s="65"/>
      <c r="L15" s="65"/>
      <c r="M15" s="43"/>
      <c r="N15" s="43">
        <f t="shared" si="2"/>
        <v>0</v>
      </c>
      <c r="O15" s="43"/>
      <c r="P15" s="43">
        <f t="shared" si="3"/>
        <v>0</v>
      </c>
      <c r="Q15" s="43" t="s">
        <v>3</v>
      </c>
      <c r="R15" s="43">
        <f t="shared" si="4"/>
        <v>30</v>
      </c>
      <c r="S15" s="43"/>
      <c r="T15" s="43">
        <f t="shared" si="5"/>
        <v>0</v>
      </c>
      <c r="U15" s="43"/>
      <c r="V15" s="43">
        <f t="shared" si="6"/>
        <v>0</v>
      </c>
      <c r="W15" s="43"/>
      <c r="X15" s="43">
        <f t="shared" si="7"/>
        <v>0</v>
      </c>
      <c r="Y15" s="43">
        <v>84</v>
      </c>
      <c r="Z15" s="44">
        <f t="shared" si="8"/>
        <v>588</v>
      </c>
      <c r="AA15" s="66">
        <f t="shared" si="9"/>
        <v>1608</v>
      </c>
      <c r="AB15" s="43"/>
    </row>
    <row r="16" spans="1:28" ht="18" customHeight="1">
      <c r="A16" s="43">
        <v>13</v>
      </c>
      <c r="B16" s="55" t="s">
        <v>102</v>
      </c>
      <c r="C16" s="55" t="s">
        <v>175</v>
      </c>
      <c r="D16" s="64" t="s">
        <v>103</v>
      </c>
      <c r="E16" s="64" t="s">
        <v>86</v>
      </c>
      <c r="F16" s="45" t="s">
        <v>5</v>
      </c>
      <c r="G16" s="45">
        <v>7.3</v>
      </c>
      <c r="H16" s="45">
        <f t="shared" si="0"/>
        <v>803</v>
      </c>
      <c r="I16" s="43" t="s">
        <v>5</v>
      </c>
      <c r="J16" s="65" t="str">
        <f t="shared" si="1"/>
        <v>ΟΚ</v>
      </c>
      <c r="K16" s="65"/>
      <c r="L16" s="65"/>
      <c r="M16" s="43"/>
      <c r="N16" s="43">
        <f t="shared" si="2"/>
        <v>0</v>
      </c>
      <c r="O16" s="43"/>
      <c r="P16" s="43">
        <f t="shared" si="3"/>
        <v>0</v>
      </c>
      <c r="Q16" s="43" t="s">
        <v>3</v>
      </c>
      <c r="R16" s="43">
        <f t="shared" si="4"/>
        <v>30</v>
      </c>
      <c r="S16" s="43" t="s">
        <v>5</v>
      </c>
      <c r="T16" s="43">
        <f t="shared" si="5"/>
        <v>150</v>
      </c>
      <c r="U16" s="43" t="s">
        <v>5</v>
      </c>
      <c r="V16" s="43">
        <f t="shared" si="6"/>
        <v>100</v>
      </c>
      <c r="W16" s="43"/>
      <c r="X16" s="43">
        <f t="shared" si="7"/>
        <v>0</v>
      </c>
      <c r="Y16" s="43">
        <v>63</v>
      </c>
      <c r="Z16" s="44">
        <f t="shared" si="8"/>
        <v>441</v>
      </c>
      <c r="AA16" s="66">
        <f t="shared" si="9"/>
        <v>1524</v>
      </c>
      <c r="AB16" s="43"/>
    </row>
    <row r="17" spans="1:37" ht="18" customHeight="1">
      <c r="A17" s="43">
        <v>14</v>
      </c>
      <c r="B17" s="55" t="s">
        <v>94</v>
      </c>
      <c r="C17" s="55" t="s">
        <v>172</v>
      </c>
      <c r="D17" s="64" t="s">
        <v>95</v>
      </c>
      <c r="E17" s="64" t="s">
        <v>96</v>
      </c>
      <c r="F17" s="45" t="s">
        <v>5</v>
      </c>
      <c r="G17" s="45">
        <v>7.05</v>
      </c>
      <c r="H17" s="45">
        <f t="shared" si="0"/>
        <v>775.5</v>
      </c>
      <c r="I17" s="43" t="s">
        <v>5</v>
      </c>
      <c r="J17" s="65" t="str">
        <f t="shared" si="1"/>
        <v>ΟΚ</v>
      </c>
      <c r="K17" s="65"/>
      <c r="L17" s="65"/>
      <c r="M17" s="43"/>
      <c r="N17" s="43">
        <f t="shared" si="2"/>
        <v>0</v>
      </c>
      <c r="O17" s="43"/>
      <c r="P17" s="43">
        <f t="shared" si="3"/>
        <v>0</v>
      </c>
      <c r="Q17" s="43"/>
      <c r="R17" s="43">
        <f t="shared" si="4"/>
        <v>0</v>
      </c>
      <c r="S17" s="43" t="s">
        <v>5</v>
      </c>
      <c r="T17" s="43">
        <f t="shared" si="5"/>
        <v>150</v>
      </c>
      <c r="U17" s="43"/>
      <c r="V17" s="43">
        <f t="shared" si="6"/>
        <v>0</v>
      </c>
      <c r="W17" s="43"/>
      <c r="X17" s="43">
        <f t="shared" si="7"/>
        <v>0</v>
      </c>
      <c r="Y17" s="43">
        <v>84</v>
      </c>
      <c r="Z17" s="44">
        <f t="shared" si="8"/>
        <v>588</v>
      </c>
      <c r="AA17" s="66">
        <f t="shared" si="9"/>
        <v>1513.5</v>
      </c>
      <c r="AB17" s="43"/>
      <c r="AJ17" s="23" t="s">
        <v>5</v>
      </c>
      <c r="AK17" s="23" t="s">
        <v>2</v>
      </c>
    </row>
    <row r="18" spans="1:37" ht="18" customHeight="1">
      <c r="A18" s="43">
        <v>15</v>
      </c>
      <c r="B18" s="55" t="s">
        <v>62</v>
      </c>
      <c r="C18" s="55" t="s">
        <v>160</v>
      </c>
      <c r="D18" s="64" t="s">
        <v>63</v>
      </c>
      <c r="E18" s="64" t="s">
        <v>55</v>
      </c>
      <c r="F18" s="45" t="s">
        <v>5</v>
      </c>
      <c r="G18" s="45">
        <v>9.85</v>
      </c>
      <c r="H18" s="45">
        <f t="shared" si="0"/>
        <v>1083.5</v>
      </c>
      <c r="I18" s="43" t="s">
        <v>5</v>
      </c>
      <c r="J18" s="65" t="str">
        <f t="shared" si="1"/>
        <v>ΟΚ</v>
      </c>
      <c r="K18" s="65"/>
      <c r="L18" s="65"/>
      <c r="M18" s="43"/>
      <c r="N18" s="43">
        <f t="shared" si="2"/>
        <v>0</v>
      </c>
      <c r="O18" s="43"/>
      <c r="P18" s="43">
        <f t="shared" si="3"/>
        <v>0</v>
      </c>
      <c r="Q18" s="43" t="s">
        <v>3</v>
      </c>
      <c r="R18" s="43">
        <f t="shared" si="4"/>
        <v>30</v>
      </c>
      <c r="S18" s="43" t="s">
        <v>5</v>
      </c>
      <c r="T18" s="43">
        <f t="shared" si="5"/>
        <v>150</v>
      </c>
      <c r="U18" s="43" t="s">
        <v>5</v>
      </c>
      <c r="V18" s="43">
        <f t="shared" si="6"/>
        <v>100</v>
      </c>
      <c r="W18" s="43"/>
      <c r="X18" s="43">
        <f t="shared" si="7"/>
        <v>0</v>
      </c>
      <c r="Y18" s="43">
        <v>16</v>
      </c>
      <c r="Z18" s="44">
        <f t="shared" si="8"/>
        <v>112</v>
      </c>
      <c r="AA18" s="66">
        <f t="shared" si="9"/>
        <v>1475.5</v>
      </c>
      <c r="AB18" s="43"/>
      <c r="AK18" s="23" t="s">
        <v>3</v>
      </c>
    </row>
    <row r="19" spans="1:28" ht="18" customHeight="1">
      <c r="A19" s="43">
        <v>16</v>
      </c>
      <c r="B19" s="55" t="s">
        <v>76</v>
      </c>
      <c r="C19" s="55" t="s">
        <v>165</v>
      </c>
      <c r="D19" s="64" t="s">
        <v>77</v>
      </c>
      <c r="E19" s="64" t="s">
        <v>78</v>
      </c>
      <c r="F19" s="45" t="s">
        <v>5</v>
      </c>
      <c r="G19" s="45">
        <v>7.66</v>
      </c>
      <c r="H19" s="45">
        <f t="shared" si="0"/>
        <v>842.6</v>
      </c>
      <c r="I19" s="43" t="s">
        <v>5</v>
      </c>
      <c r="J19" s="65" t="str">
        <f t="shared" si="1"/>
        <v>ΟΚ</v>
      </c>
      <c r="K19" s="65"/>
      <c r="L19" s="65"/>
      <c r="M19" s="43" t="s">
        <v>3</v>
      </c>
      <c r="N19" s="43">
        <f t="shared" si="2"/>
        <v>30</v>
      </c>
      <c r="O19" s="43"/>
      <c r="P19" s="43">
        <f t="shared" si="3"/>
        <v>0</v>
      </c>
      <c r="Q19" s="43"/>
      <c r="R19" s="43">
        <f t="shared" si="4"/>
        <v>0</v>
      </c>
      <c r="S19" s="43"/>
      <c r="T19" s="43">
        <f t="shared" si="5"/>
        <v>0</v>
      </c>
      <c r="U19" s="43"/>
      <c r="V19" s="43">
        <f t="shared" si="6"/>
        <v>0</v>
      </c>
      <c r="W19" s="43"/>
      <c r="X19" s="43">
        <f t="shared" si="7"/>
        <v>0</v>
      </c>
      <c r="Y19" s="43">
        <v>84</v>
      </c>
      <c r="Z19" s="44">
        <f t="shared" si="8"/>
        <v>588</v>
      </c>
      <c r="AA19" s="66">
        <f t="shared" si="9"/>
        <v>1460.6</v>
      </c>
      <c r="AB19" s="43"/>
    </row>
    <row r="20" spans="1:28" ht="18" customHeight="1">
      <c r="A20" s="43">
        <v>17</v>
      </c>
      <c r="B20" s="55" t="s">
        <v>90</v>
      </c>
      <c r="C20" s="55" t="s">
        <v>170</v>
      </c>
      <c r="D20" s="64" t="s">
        <v>91</v>
      </c>
      <c r="E20" s="64" t="s">
        <v>58</v>
      </c>
      <c r="F20" s="45" t="s">
        <v>5</v>
      </c>
      <c r="G20" s="45">
        <v>9.4</v>
      </c>
      <c r="H20" s="45">
        <f t="shared" si="0"/>
        <v>1034</v>
      </c>
      <c r="I20" s="43" t="s">
        <v>5</v>
      </c>
      <c r="J20" s="65" t="str">
        <f t="shared" si="1"/>
        <v>ΟΚ</v>
      </c>
      <c r="K20" s="65"/>
      <c r="L20" s="65"/>
      <c r="M20" s="43"/>
      <c r="N20" s="43">
        <f t="shared" si="2"/>
        <v>0</v>
      </c>
      <c r="O20" s="43"/>
      <c r="P20" s="43">
        <f t="shared" si="3"/>
        <v>0</v>
      </c>
      <c r="Q20" s="43"/>
      <c r="R20" s="43">
        <f t="shared" si="4"/>
        <v>0</v>
      </c>
      <c r="S20" s="43" t="s">
        <v>5</v>
      </c>
      <c r="T20" s="43">
        <f t="shared" si="5"/>
        <v>150</v>
      </c>
      <c r="U20" s="43" t="s">
        <v>5</v>
      </c>
      <c r="V20" s="43">
        <f t="shared" si="6"/>
        <v>100</v>
      </c>
      <c r="W20" s="43"/>
      <c r="X20" s="43">
        <f t="shared" si="7"/>
        <v>0</v>
      </c>
      <c r="Y20" s="43">
        <v>24</v>
      </c>
      <c r="Z20" s="44">
        <f t="shared" si="8"/>
        <v>168</v>
      </c>
      <c r="AA20" s="66">
        <f t="shared" si="9"/>
        <v>1452</v>
      </c>
      <c r="AB20" s="43"/>
    </row>
    <row r="21" spans="1:28" ht="18" customHeight="1">
      <c r="A21" s="43">
        <v>18</v>
      </c>
      <c r="B21" s="55" t="s">
        <v>56</v>
      </c>
      <c r="C21" s="55" t="s">
        <v>158</v>
      </c>
      <c r="D21" s="64" t="s">
        <v>57</v>
      </c>
      <c r="E21" s="64" t="s">
        <v>58</v>
      </c>
      <c r="F21" s="45" t="s">
        <v>5</v>
      </c>
      <c r="G21" s="45">
        <v>7.65</v>
      </c>
      <c r="H21" s="45">
        <f t="shared" si="0"/>
        <v>841.5</v>
      </c>
      <c r="I21" s="43" t="s">
        <v>5</v>
      </c>
      <c r="J21" s="65" t="str">
        <f t="shared" si="1"/>
        <v>ΟΚ</v>
      </c>
      <c r="K21" s="65"/>
      <c r="L21" s="65"/>
      <c r="M21" s="43"/>
      <c r="N21" s="43">
        <f t="shared" si="2"/>
        <v>0</v>
      </c>
      <c r="O21" s="43"/>
      <c r="P21" s="43">
        <f t="shared" si="3"/>
        <v>0</v>
      </c>
      <c r="Q21" s="43" t="s">
        <v>3</v>
      </c>
      <c r="R21" s="43">
        <f t="shared" si="4"/>
        <v>30</v>
      </c>
      <c r="S21" s="43" t="s">
        <v>5</v>
      </c>
      <c r="T21" s="43">
        <f t="shared" si="5"/>
        <v>150</v>
      </c>
      <c r="U21" s="43" t="s">
        <v>5</v>
      </c>
      <c r="V21" s="43">
        <f t="shared" si="6"/>
        <v>100</v>
      </c>
      <c r="W21" s="43"/>
      <c r="X21" s="43">
        <f t="shared" si="7"/>
        <v>0</v>
      </c>
      <c r="Y21" s="43">
        <v>45</v>
      </c>
      <c r="Z21" s="44">
        <f t="shared" si="8"/>
        <v>315</v>
      </c>
      <c r="AA21" s="66">
        <f t="shared" si="9"/>
        <v>1436.5</v>
      </c>
      <c r="AB21" s="43"/>
    </row>
    <row r="22" spans="1:28" ht="21.75" customHeight="1">
      <c r="A22" s="43">
        <v>19</v>
      </c>
      <c r="B22" s="55" t="s">
        <v>79</v>
      </c>
      <c r="C22" s="55" t="s">
        <v>166</v>
      </c>
      <c r="D22" s="64" t="s">
        <v>80</v>
      </c>
      <c r="E22" s="64" t="s">
        <v>55</v>
      </c>
      <c r="F22" s="45" t="s">
        <v>5</v>
      </c>
      <c r="G22" s="45">
        <v>9.9</v>
      </c>
      <c r="H22" s="45">
        <f t="shared" si="0"/>
        <v>1089</v>
      </c>
      <c r="I22" s="43" t="s">
        <v>5</v>
      </c>
      <c r="J22" s="65" t="str">
        <f t="shared" si="1"/>
        <v>ΟΚ</v>
      </c>
      <c r="K22" s="65"/>
      <c r="L22" s="65"/>
      <c r="M22" s="43"/>
      <c r="N22" s="43">
        <f t="shared" si="2"/>
        <v>0</v>
      </c>
      <c r="O22" s="43"/>
      <c r="P22" s="43">
        <f t="shared" si="3"/>
        <v>0</v>
      </c>
      <c r="Q22" s="43" t="s">
        <v>2</v>
      </c>
      <c r="R22" s="43">
        <f t="shared" si="4"/>
        <v>70</v>
      </c>
      <c r="S22" s="43" t="s">
        <v>5</v>
      </c>
      <c r="T22" s="43">
        <f t="shared" si="5"/>
        <v>150</v>
      </c>
      <c r="U22" s="43" t="s">
        <v>5</v>
      </c>
      <c r="V22" s="43">
        <f t="shared" si="6"/>
        <v>100</v>
      </c>
      <c r="W22" s="43"/>
      <c r="X22" s="43">
        <f t="shared" si="7"/>
        <v>0</v>
      </c>
      <c r="Y22" s="43"/>
      <c r="Z22" s="44">
        <f t="shared" si="8"/>
        <v>0</v>
      </c>
      <c r="AA22" s="66">
        <f t="shared" si="9"/>
        <v>1409</v>
      </c>
      <c r="AB22" s="92"/>
    </row>
    <row r="23" spans="1:28" ht="18" customHeight="1">
      <c r="A23" s="43">
        <v>20</v>
      </c>
      <c r="B23" s="55" t="s">
        <v>59</v>
      </c>
      <c r="C23" s="55" t="s">
        <v>159</v>
      </c>
      <c r="D23" s="64" t="s">
        <v>60</v>
      </c>
      <c r="E23" s="64" t="s">
        <v>61</v>
      </c>
      <c r="F23" s="45" t="s">
        <v>5</v>
      </c>
      <c r="G23" s="45">
        <v>8.86</v>
      </c>
      <c r="H23" s="45">
        <f t="shared" si="0"/>
        <v>974.5999999999999</v>
      </c>
      <c r="I23" s="43" t="s">
        <v>5</v>
      </c>
      <c r="J23" s="65" t="str">
        <f t="shared" si="1"/>
        <v>ΟΚ</v>
      </c>
      <c r="K23" s="65"/>
      <c r="L23" s="65"/>
      <c r="M23" s="43"/>
      <c r="N23" s="43">
        <f t="shared" si="2"/>
        <v>0</v>
      </c>
      <c r="O23" s="43"/>
      <c r="P23" s="43">
        <f t="shared" si="3"/>
        <v>0</v>
      </c>
      <c r="Q23" s="43" t="s">
        <v>3</v>
      </c>
      <c r="R23" s="43">
        <f t="shared" si="4"/>
        <v>30</v>
      </c>
      <c r="S23" s="43" t="s">
        <v>5</v>
      </c>
      <c r="T23" s="43">
        <f t="shared" si="5"/>
        <v>150</v>
      </c>
      <c r="U23" s="43" t="s">
        <v>5</v>
      </c>
      <c r="V23" s="43">
        <f t="shared" si="6"/>
        <v>100</v>
      </c>
      <c r="W23" s="43"/>
      <c r="X23" s="43">
        <f t="shared" si="7"/>
        <v>0</v>
      </c>
      <c r="Y23" s="43">
        <v>16</v>
      </c>
      <c r="Z23" s="44">
        <f t="shared" si="8"/>
        <v>112</v>
      </c>
      <c r="AA23" s="66">
        <f t="shared" si="9"/>
        <v>1366.6</v>
      </c>
      <c r="AB23" s="43"/>
    </row>
    <row r="24" spans="1:28" ht="18" customHeight="1">
      <c r="A24" s="43">
        <v>21</v>
      </c>
      <c r="B24" s="55" t="s">
        <v>70</v>
      </c>
      <c r="C24" s="55" t="s">
        <v>163</v>
      </c>
      <c r="D24" s="64" t="s">
        <v>71</v>
      </c>
      <c r="E24" s="64" t="s">
        <v>72</v>
      </c>
      <c r="F24" s="45" t="s">
        <v>5</v>
      </c>
      <c r="G24" s="45">
        <v>6.95</v>
      </c>
      <c r="H24" s="45">
        <f t="shared" si="0"/>
        <v>764.5</v>
      </c>
      <c r="I24" s="43" t="s">
        <v>5</v>
      </c>
      <c r="J24" s="65" t="str">
        <f t="shared" si="1"/>
        <v>ΟΚ</v>
      </c>
      <c r="K24" s="65"/>
      <c r="L24" s="65"/>
      <c r="M24" s="43"/>
      <c r="N24" s="43">
        <f t="shared" si="2"/>
        <v>0</v>
      </c>
      <c r="O24" s="43"/>
      <c r="P24" s="43">
        <f t="shared" si="3"/>
        <v>0</v>
      </c>
      <c r="Q24" s="43"/>
      <c r="R24" s="43">
        <f t="shared" si="4"/>
        <v>0</v>
      </c>
      <c r="S24" s="43"/>
      <c r="T24" s="43">
        <f t="shared" si="5"/>
        <v>0</v>
      </c>
      <c r="U24" s="43"/>
      <c r="V24" s="43">
        <f t="shared" si="6"/>
        <v>0</v>
      </c>
      <c r="W24" s="43"/>
      <c r="X24" s="43">
        <f t="shared" si="7"/>
        <v>0</v>
      </c>
      <c r="Y24" s="43">
        <v>84</v>
      </c>
      <c r="Z24" s="44">
        <f t="shared" si="8"/>
        <v>588</v>
      </c>
      <c r="AA24" s="66">
        <f t="shared" si="9"/>
        <v>1352.5</v>
      </c>
      <c r="AB24" s="43"/>
    </row>
    <row r="25" spans="1:28" ht="18" customHeight="1">
      <c r="A25" s="43">
        <v>22</v>
      </c>
      <c r="B25" s="55" t="s">
        <v>115</v>
      </c>
      <c r="C25" s="55" t="s">
        <v>181</v>
      </c>
      <c r="D25" s="64" t="s">
        <v>116</v>
      </c>
      <c r="E25" s="64" t="s">
        <v>117</v>
      </c>
      <c r="F25" s="45" t="s">
        <v>5</v>
      </c>
      <c r="G25" s="45">
        <v>6.2</v>
      </c>
      <c r="H25" s="45">
        <f t="shared" si="0"/>
        <v>682</v>
      </c>
      <c r="I25" s="43" t="s">
        <v>5</v>
      </c>
      <c r="J25" s="65" t="str">
        <f t="shared" si="1"/>
        <v>ΟΚ</v>
      </c>
      <c r="K25" s="65"/>
      <c r="L25" s="65"/>
      <c r="M25" s="43"/>
      <c r="N25" s="43">
        <f t="shared" si="2"/>
        <v>0</v>
      </c>
      <c r="O25" s="43"/>
      <c r="P25" s="43">
        <f t="shared" si="3"/>
        <v>0</v>
      </c>
      <c r="Q25" s="43"/>
      <c r="R25" s="43">
        <f t="shared" si="4"/>
        <v>0</v>
      </c>
      <c r="S25" s="43" t="s">
        <v>5</v>
      </c>
      <c r="T25" s="43">
        <f t="shared" si="5"/>
        <v>150</v>
      </c>
      <c r="U25" s="43" t="s">
        <v>5</v>
      </c>
      <c r="V25" s="43">
        <f t="shared" si="6"/>
        <v>100</v>
      </c>
      <c r="W25" s="43"/>
      <c r="X25" s="43">
        <f t="shared" si="7"/>
        <v>0</v>
      </c>
      <c r="Y25" s="43">
        <v>57</v>
      </c>
      <c r="Z25" s="44">
        <f t="shared" si="8"/>
        <v>399</v>
      </c>
      <c r="AA25" s="66">
        <f t="shared" si="9"/>
        <v>1331</v>
      </c>
      <c r="AB25" s="43"/>
    </row>
    <row r="26" spans="1:28" ht="18" customHeight="1">
      <c r="A26" s="43">
        <v>23</v>
      </c>
      <c r="B26" s="55" t="s">
        <v>84</v>
      </c>
      <c r="C26" s="55" t="s">
        <v>168</v>
      </c>
      <c r="D26" s="64" t="s">
        <v>85</v>
      </c>
      <c r="E26" s="64" t="s">
        <v>86</v>
      </c>
      <c r="F26" s="45" t="s">
        <v>5</v>
      </c>
      <c r="G26" s="45">
        <v>6.72</v>
      </c>
      <c r="H26" s="45">
        <f t="shared" si="0"/>
        <v>739.1999999999999</v>
      </c>
      <c r="I26" s="43" t="s">
        <v>5</v>
      </c>
      <c r="J26" s="65" t="str">
        <f t="shared" si="1"/>
        <v>ΟΚ</v>
      </c>
      <c r="K26" s="65"/>
      <c r="L26" s="65" t="s">
        <v>5</v>
      </c>
      <c r="M26" s="43"/>
      <c r="N26" s="43">
        <f t="shared" si="2"/>
        <v>0</v>
      </c>
      <c r="O26" s="43"/>
      <c r="P26" s="43">
        <f t="shared" si="3"/>
        <v>0</v>
      </c>
      <c r="Q26" s="43"/>
      <c r="R26" s="43">
        <f t="shared" si="4"/>
        <v>0</v>
      </c>
      <c r="S26" s="43"/>
      <c r="T26" s="43">
        <f t="shared" si="5"/>
        <v>0</v>
      </c>
      <c r="U26" s="43"/>
      <c r="V26" s="43">
        <f t="shared" si="6"/>
        <v>0</v>
      </c>
      <c r="W26" s="43"/>
      <c r="X26" s="43">
        <f t="shared" si="7"/>
        <v>0</v>
      </c>
      <c r="Y26" s="43">
        <v>84</v>
      </c>
      <c r="Z26" s="44">
        <f t="shared" si="8"/>
        <v>588</v>
      </c>
      <c r="AA26" s="66">
        <f t="shared" si="9"/>
        <v>1327.1999999999998</v>
      </c>
      <c r="AB26" s="43"/>
    </row>
    <row r="27" spans="1:28" ht="15">
      <c r="A27" s="43">
        <v>24</v>
      </c>
      <c r="B27" s="92" t="s">
        <v>67</v>
      </c>
      <c r="C27" s="92" t="s">
        <v>162</v>
      </c>
      <c r="D27" s="43" t="s">
        <v>68</v>
      </c>
      <c r="E27" s="43" t="s">
        <v>69</v>
      </c>
      <c r="F27" s="45" t="s">
        <v>5</v>
      </c>
      <c r="G27" s="45">
        <v>6.5</v>
      </c>
      <c r="H27" s="45">
        <f t="shared" si="0"/>
        <v>715</v>
      </c>
      <c r="I27" s="43" t="s">
        <v>5</v>
      </c>
      <c r="J27" s="65" t="str">
        <f t="shared" si="1"/>
        <v>ΟΚ</v>
      </c>
      <c r="K27" s="65"/>
      <c r="L27" s="65"/>
      <c r="M27" s="43"/>
      <c r="N27" s="43">
        <f t="shared" si="2"/>
        <v>0</v>
      </c>
      <c r="O27" s="43"/>
      <c r="P27" s="43">
        <f t="shared" si="3"/>
        <v>0</v>
      </c>
      <c r="Q27" s="43"/>
      <c r="R27" s="43">
        <f t="shared" si="4"/>
        <v>0</v>
      </c>
      <c r="S27" s="43"/>
      <c r="T27" s="43">
        <f t="shared" si="5"/>
        <v>0</v>
      </c>
      <c r="U27" s="43"/>
      <c r="V27" s="43">
        <f t="shared" si="6"/>
        <v>0</v>
      </c>
      <c r="W27" s="43"/>
      <c r="X27" s="43">
        <f t="shared" si="7"/>
        <v>0</v>
      </c>
      <c r="Y27" s="43">
        <v>84</v>
      </c>
      <c r="Z27" s="44">
        <f t="shared" si="8"/>
        <v>588</v>
      </c>
      <c r="AA27" s="66">
        <f t="shared" si="9"/>
        <v>1303</v>
      </c>
      <c r="AB27" s="43"/>
    </row>
    <row r="28" spans="1:28" ht="18" customHeight="1">
      <c r="A28" s="43">
        <v>25</v>
      </c>
      <c r="B28" s="55" t="s">
        <v>97</v>
      </c>
      <c r="C28" s="55" t="s">
        <v>173</v>
      </c>
      <c r="D28" s="64" t="s">
        <v>98</v>
      </c>
      <c r="E28" s="64" t="s">
        <v>99</v>
      </c>
      <c r="F28" s="45" t="s">
        <v>5</v>
      </c>
      <c r="G28" s="45">
        <v>8.8</v>
      </c>
      <c r="H28" s="45">
        <f t="shared" si="0"/>
        <v>968.0000000000001</v>
      </c>
      <c r="I28" s="43" t="s">
        <v>5</v>
      </c>
      <c r="J28" s="65" t="str">
        <f t="shared" si="1"/>
        <v>ΟΚ</v>
      </c>
      <c r="K28" s="65"/>
      <c r="L28" s="65"/>
      <c r="M28" s="43"/>
      <c r="N28" s="43">
        <f t="shared" si="2"/>
        <v>0</v>
      </c>
      <c r="O28" s="43"/>
      <c r="P28" s="43">
        <f t="shared" si="3"/>
        <v>0</v>
      </c>
      <c r="Q28" s="43"/>
      <c r="R28" s="43">
        <f t="shared" si="4"/>
        <v>0</v>
      </c>
      <c r="S28" s="43" t="s">
        <v>5</v>
      </c>
      <c r="T28" s="43">
        <f t="shared" si="5"/>
        <v>150</v>
      </c>
      <c r="U28" s="43" t="s">
        <v>5</v>
      </c>
      <c r="V28" s="43">
        <f t="shared" si="6"/>
        <v>100</v>
      </c>
      <c r="W28" s="43"/>
      <c r="X28" s="43">
        <f t="shared" si="7"/>
        <v>0</v>
      </c>
      <c r="Y28" s="43">
        <v>12</v>
      </c>
      <c r="Z28" s="44">
        <f t="shared" si="8"/>
        <v>84</v>
      </c>
      <c r="AA28" s="66">
        <f t="shared" si="9"/>
        <v>1302</v>
      </c>
      <c r="AB28" s="43"/>
    </row>
    <row r="29" spans="1:28" ht="18" customHeight="1">
      <c r="A29" s="43">
        <v>26</v>
      </c>
      <c r="B29" s="55" t="s">
        <v>81</v>
      </c>
      <c r="C29" s="55" t="s">
        <v>167</v>
      </c>
      <c r="D29" s="64" t="s">
        <v>82</v>
      </c>
      <c r="E29" s="64" t="s">
        <v>83</v>
      </c>
      <c r="F29" s="45" t="s">
        <v>5</v>
      </c>
      <c r="G29" s="45">
        <v>8.9</v>
      </c>
      <c r="H29" s="45">
        <f t="shared" si="0"/>
        <v>979</v>
      </c>
      <c r="I29" s="43" t="s">
        <v>5</v>
      </c>
      <c r="J29" s="65" t="str">
        <f t="shared" si="1"/>
        <v>ΟΚ</v>
      </c>
      <c r="K29" s="65"/>
      <c r="L29" s="65"/>
      <c r="M29" s="43"/>
      <c r="N29" s="43">
        <f t="shared" si="2"/>
        <v>0</v>
      </c>
      <c r="O29" s="43"/>
      <c r="P29" s="43">
        <f t="shared" si="3"/>
        <v>0</v>
      </c>
      <c r="Q29" s="43"/>
      <c r="R29" s="43">
        <f t="shared" si="4"/>
        <v>0</v>
      </c>
      <c r="S29" s="43"/>
      <c r="T29" s="43">
        <f t="shared" si="5"/>
        <v>0</v>
      </c>
      <c r="U29" s="43" t="s">
        <v>5</v>
      </c>
      <c r="V29" s="43">
        <f t="shared" si="6"/>
        <v>100</v>
      </c>
      <c r="W29" s="43"/>
      <c r="X29" s="43">
        <f t="shared" si="7"/>
        <v>0</v>
      </c>
      <c r="Y29" s="43">
        <v>29</v>
      </c>
      <c r="Z29" s="44">
        <f t="shared" si="8"/>
        <v>203</v>
      </c>
      <c r="AA29" s="66">
        <f t="shared" si="9"/>
        <v>1282</v>
      </c>
      <c r="AB29" s="43"/>
    </row>
    <row r="30" spans="1:28" ht="18" customHeight="1">
      <c r="A30" s="43">
        <v>27</v>
      </c>
      <c r="B30" s="55" t="s">
        <v>106</v>
      </c>
      <c r="C30" s="55" t="s">
        <v>177</v>
      </c>
      <c r="D30" s="64" t="s">
        <v>107</v>
      </c>
      <c r="E30" s="64" t="s">
        <v>55</v>
      </c>
      <c r="F30" s="45" t="s">
        <v>5</v>
      </c>
      <c r="G30" s="45">
        <v>6</v>
      </c>
      <c r="H30" s="45">
        <f t="shared" si="0"/>
        <v>660</v>
      </c>
      <c r="I30" s="43" t="s">
        <v>5</v>
      </c>
      <c r="J30" s="65" t="str">
        <f t="shared" si="1"/>
        <v>ΟΚ</v>
      </c>
      <c r="K30" s="65"/>
      <c r="L30" s="65"/>
      <c r="M30" s="43"/>
      <c r="N30" s="43">
        <f t="shared" si="2"/>
        <v>0</v>
      </c>
      <c r="O30" s="43"/>
      <c r="P30" s="43">
        <f t="shared" si="3"/>
        <v>0</v>
      </c>
      <c r="Q30" s="43" t="s">
        <v>2</v>
      </c>
      <c r="R30" s="43">
        <f t="shared" si="4"/>
        <v>70</v>
      </c>
      <c r="S30" s="43"/>
      <c r="T30" s="43">
        <f t="shared" si="5"/>
        <v>0</v>
      </c>
      <c r="U30" s="43"/>
      <c r="V30" s="43">
        <f t="shared" si="6"/>
        <v>0</v>
      </c>
      <c r="W30" s="43"/>
      <c r="X30" s="43">
        <f t="shared" si="7"/>
        <v>0</v>
      </c>
      <c r="Y30" s="43">
        <v>72</v>
      </c>
      <c r="Z30" s="44">
        <f t="shared" si="8"/>
        <v>504</v>
      </c>
      <c r="AA30" s="66">
        <f t="shared" si="9"/>
        <v>1234</v>
      </c>
      <c r="AB30" s="43"/>
    </row>
    <row r="31" spans="1:28" ht="18" customHeight="1">
      <c r="A31" s="43">
        <v>28</v>
      </c>
      <c r="B31" s="55" t="s">
        <v>127</v>
      </c>
      <c r="C31" s="55" t="s">
        <v>186</v>
      </c>
      <c r="D31" s="64" t="s">
        <v>128</v>
      </c>
      <c r="E31" s="64" t="s">
        <v>89</v>
      </c>
      <c r="F31" s="45" t="s">
        <v>5</v>
      </c>
      <c r="G31" s="45">
        <v>8.41</v>
      </c>
      <c r="H31" s="45">
        <f t="shared" si="0"/>
        <v>925.1</v>
      </c>
      <c r="I31" s="43" t="s">
        <v>5</v>
      </c>
      <c r="J31" s="65" t="str">
        <f t="shared" si="1"/>
        <v>ΟΚ</v>
      </c>
      <c r="K31" s="65"/>
      <c r="L31" s="65"/>
      <c r="M31" s="43"/>
      <c r="N31" s="43">
        <f t="shared" si="2"/>
        <v>0</v>
      </c>
      <c r="O31" s="43"/>
      <c r="P31" s="43">
        <f t="shared" si="3"/>
        <v>0</v>
      </c>
      <c r="Q31" s="43"/>
      <c r="R31" s="43">
        <f t="shared" si="4"/>
        <v>0</v>
      </c>
      <c r="S31" s="43" t="s">
        <v>5</v>
      </c>
      <c r="T31" s="43">
        <f t="shared" si="5"/>
        <v>150</v>
      </c>
      <c r="U31" s="43" t="s">
        <v>5</v>
      </c>
      <c r="V31" s="43">
        <f t="shared" si="6"/>
        <v>100</v>
      </c>
      <c r="W31" s="43"/>
      <c r="X31" s="43">
        <f t="shared" si="7"/>
        <v>0</v>
      </c>
      <c r="Y31" s="43">
        <v>6</v>
      </c>
      <c r="Z31" s="44">
        <f t="shared" si="8"/>
        <v>42</v>
      </c>
      <c r="AA31" s="66">
        <f t="shared" si="9"/>
        <v>1217.1</v>
      </c>
      <c r="AB31" s="43"/>
    </row>
    <row r="32" spans="1:28" ht="18" customHeight="1">
      <c r="A32" s="43">
        <v>29</v>
      </c>
      <c r="B32" s="55" t="s">
        <v>118</v>
      </c>
      <c r="C32" s="55" t="s">
        <v>182</v>
      </c>
      <c r="D32" s="64" t="s">
        <v>119</v>
      </c>
      <c r="E32" s="64" t="s">
        <v>31</v>
      </c>
      <c r="F32" s="45" t="s">
        <v>5</v>
      </c>
      <c r="G32" s="45">
        <v>7.36</v>
      </c>
      <c r="H32" s="45">
        <f t="shared" si="0"/>
        <v>809.6</v>
      </c>
      <c r="I32" s="43" t="s">
        <v>5</v>
      </c>
      <c r="J32" s="65" t="str">
        <f t="shared" si="1"/>
        <v>ΟΚ</v>
      </c>
      <c r="K32" s="65"/>
      <c r="L32" s="65"/>
      <c r="M32" s="43"/>
      <c r="N32" s="43">
        <f t="shared" si="2"/>
        <v>0</v>
      </c>
      <c r="O32" s="43"/>
      <c r="P32" s="43">
        <f t="shared" si="3"/>
        <v>0</v>
      </c>
      <c r="Q32" s="43"/>
      <c r="R32" s="43">
        <f t="shared" si="4"/>
        <v>0</v>
      </c>
      <c r="S32" s="43" t="s">
        <v>5</v>
      </c>
      <c r="T32" s="43">
        <f t="shared" si="5"/>
        <v>150</v>
      </c>
      <c r="U32" s="43" t="s">
        <v>5</v>
      </c>
      <c r="V32" s="43">
        <f t="shared" si="6"/>
        <v>100</v>
      </c>
      <c r="W32" s="43"/>
      <c r="X32" s="43">
        <f t="shared" si="7"/>
        <v>0</v>
      </c>
      <c r="Y32" s="43">
        <v>21</v>
      </c>
      <c r="Z32" s="44">
        <f t="shared" si="8"/>
        <v>147</v>
      </c>
      <c r="AA32" s="66">
        <f t="shared" si="9"/>
        <v>1206.6</v>
      </c>
      <c r="AB32" s="43"/>
    </row>
    <row r="33" spans="1:28" ht="18" customHeight="1">
      <c r="A33" s="43">
        <v>30</v>
      </c>
      <c r="B33" s="55" t="s">
        <v>138</v>
      </c>
      <c r="C33" s="55" t="s">
        <v>190</v>
      </c>
      <c r="D33" s="64" t="s">
        <v>139</v>
      </c>
      <c r="E33" s="64" t="s">
        <v>140</v>
      </c>
      <c r="F33" s="45" t="s">
        <v>5</v>
      </c>
      <c r="G33" s="45">
        <v>9.86</v>
      </c>
      <c r="H33" s="45">
        <f t="shared" si="0"/>
        <v>1084.6</v>
      </c>
      <c r="I33" s="43" t="s">
        <v>5</v>
      </c>
      <c r="J33" s="65" t="str">
        <f t="shared" si="1"/>
        <v>ΟΚ</v>
      </c>
      <c r="K33" s="65"/>
      <c r="L33" s="65" t="s">
        <v>5</v>
      </c>
      <c r="M33" s="43"/>
      <c r="N33" s="43">
        <f t="shared" si="2"/>
        <v>0</v>
      </c>
      <c r="O33" s="43"/>
      <c r="P33" s="43">
        <f t="shared" si="3"/>
        <v>0</v>
      </c>
      <c r="Q33" s="43"/>
      <c r="R33" s="43">
        <f t="shared" si="4"/>
        <v>0</v>
      </c>
      <c r="S33" s="43"/>
      <c r="T33" s="43">
        <f t="shared" si="5"/>
        <v>0</v>
      </c>
      <c r="U33" s="43"/>
      <c r="V33" s="43">
        <f t="shared" si="6"/>
        <v>0</v>
      </c>
      <c r="W33" s="43"/>
      <c r="X33" s="43">
        <f t="shared" si="7"/>
        <v>0</v>
      </c>
      <c r="Y33" s="43">
        <v>16</v>
      </c>
      <c r="Z33" s="44">
        <f t="shared" si="8"/>
        <v>112</v>
      </c>
      <c r="AA33" s="66">
        <f t="shared" si="9"/>
        <v>1196.6</v>
      </c>
      <c r="AB33" s="43"/>
    </row>
    <row r="34" spans="1:28" ht="18" customHeight="1">
      <c r="A34" s="43">
        <v>31</v>
      </c>
      <c r="B34" s="55" t="s">
        <v>53</v>
      </c>
      <c r="C34" s="55" t="s">
        <v>157</v>
      </c>
      <c r="D34" s="64" t="s">
        <v>54</v>
      </c>
      <c r="E34" s="64" t="s">
        <v>55</v>
      </c>
      <c r="F34" s="45" t="s">
        <v>5</v>
      </c>
      <c r="G34" s="45">
        <v>5.5</v>
      </c>
      <c r="H34" s="45">
        <f t="shared" si="0"/>
        <v>605</v>
      </c>
      <c r="I34" s="43" t="s">
        <v>5</v>
      </c>
      <c r="J34" s="65" t="str">
        <f t="shared" si="1"/>
        <v>ΟΚ</v>
      </c>
      <c r="K34" s="65"/>
      <c r="L34" s="65"/>
      <c r="M34" s="43"/>
      <c r="N34" s="43">
        <f t="shared" si="2"/>
        <v>0</v>
      </c>
      <c r="O34" s="43"/>
      <c r="P34" s="43">
        <f t="shared" si="3"/>
        <v>0</v>
      </c>
      <c r="Q34" s="43"/>
      <c r="R34" s="43">
        <f t="shared" si="4"/>
        <v>0</v>
      </c>
      <c r="S34" s="43"/>
      <c r="T34" s="43">
        <f t="shared" si="5"/>
        <v>0</v>
      </c>
      <c r="U34" s="43"/>
      <c r="V34" s="43">
        <f t="shared" si="6"/>
        <v>0</v>
      </c>
      <c r="W34" s="43"/>
      <c r="X34" s="43">
        <f t="shared" si="7"/>
        <v>0</v>
      </c>
      <c r="Y34" s="43">
        <v>84</v>
      </c>
      <c r="Z34" s="44">
        <f t="shared" si="8"/>
        <v>588</v>
      </c>
      <c r="AA34" s="66">
        <f t="shared" si="9"/>
        <v>1193</v>
      </c>
      <c r="AB34" s="43"/>
    </row>
    <row r="35" spans="1:28" ht="18" customHeight="1">
      <c r="A35" s="43">
        <v>32</v>
      </c>
      <c r="B35" s="55" t="s">
        <v>100</v>
      </c>
      <c r="C35" s="55" t="s">
        <v>174</v>
      </c>
      <c r="D35" s="64" t="s">
        <v>101</v>
      </c>
      <c r="E35" s="64" t="s">
        <v>37</v>
      </c>
      <c r="F35" s="45" t="s">
        <v>5</v>
      </c>
      <c r="G35" s="45">
        <v>8</v>
      </c>
      <c r="H35" s="45">
        <f t="shared" si="0"/>
        <v>880</v>
      </c>
      <c r="I35" s="43" t="s">
        <v>5</v>
      </c>
      <c r="J35" s="65" t="str">
        <f t="shared" si="1"/>
        <v>ΟΚ</v>
      </c>
      <c r="K35" s="65"/>
      <c r="L35" s="65"/>
      <c r="M35" s="43" t="s">
        <v>3</v>
      </c>
      <c r="N35" s="43">
        <f t="shared" si="2"/>
        <v>30</v>
      </c>
      <c r="O35" s="43"/>
      <c r="P35" s="43">
        <f t="shared" si="3"/>
        <v>0</v>
      </c>
      <c r="Q35" s="43" t="s">
        <v>3</v>
      </c>
      <c r="R35" s="43">
        <f t="shared" si="4"/>
        <v>30</v>
      </c>
      <c r="S35" s="43"/>
      <c r="T35" s="43">
        <f t="shared" si="5"/>
        <v>0</v>
      </c>
      <c r="U35" s="43"/>
      <c r="V35" s="43">
        <f t="shared" si="6"/>
        <v>0</v>
      </c>
      <c r="W35" s="43"/>
      <c r="X35" s="43">
        <f t="shared" si="7"/>
        <v>0</v>
      </c>
      <c r="Y35" s="43">
        <v>29</v>
      </c>
      <c r="Z35" s="44">
        <f t="shared" si="8"/>
        <v>203</v>
      </c>
      <c r="AA35" s="66">
        <f t="shared" si="9"/>
        <v>1143</v>
      </c>
      <c r="AB35" s="43"/>
    </row>
    <row r="36" spans="1:28" ht="18" customHeight="1">
      <c r="A36" s="43">
        <v>33</v>
      </c>
      <c r="B36" s="55" t="s">
        <v>29</v>
      </c>
      <c r="C36" s="55" t="s">
        <v>149</v>
      </c>
      <c r="D36" s="64" t="s">
        <v>30</v>
      </c>
      <c r="E36" s="64" t="s">
        <v>31</v>
      </c>
      <c r="F36" s="45" t="s">
        <v>5</v>
      </c>
      <c r="G36" s="45">
        <v>8.15</v>
      </c>
      <c r="H36" s="45">
        <f t="shared" si="0"/>
        <v>896.5</v>
      </c>
      <c r="I36" s="43" t="s">
        <v>5</v>
      </c>
      <c r="J36" s="65" t="str">
        <f t="shared" si="1"/>
        <v>ΟΚ</v>
      </c>
      <c r="K36" s="65"/>
      <c r="L36" s="65" t="s">
        <v>5</v>
      </c>
      <c r="M36" s="43"/>
      <c r="N36" s="43">
        <f t="shared" si="2"/>
        <v>0</v>
      </c>
      <c r="O36" s="43"/>
      <c r="P36" s="43">
        <f t="shared" si="3"/>
        <v>0</v>
      </c>
      <c r="Q36" s="43"/>
      <c r="R36" s="43">
        <f t="shared" si="4"/>
        <v>0</v>
      </c>
      <c r="S36" s="43"/>
      <c r="T36" s="43">
        <f t="shared" si="5"/>
        <v>0</v>
      </c>
      <c r="U36" s="43"/>
      <c r="V36" s="43">
        <f t="shared" si="6"/>
        <v>0</v>
      </c>
      <c r="W36" s="43">
        <v>14</v>
      </c>
      <c r="X36" s="43">
        <f t="shared" si="7"/>
        <v>238</v>
      </c>
      <c r="Y36" s="43"/>
      <c r="Z36" s="44">
        <f t="shared" si="8"/>
        <v>0</v>
      </c>
      <c r="AA36" s="66">
        <f t="shared" si="9"/>
        <v>1134.5</v>
      </c>
      <c r="AB36" s="43"/>
    </row>
    <row r="37" spans="1:28" ht="18" customHeight="1">
      <c r="A37" s="43">
        <v>34</v>
      </c>
      <c r="B37" s="55" t="s">
        <v>73</v>
      </c>
      <c r="C37" s="55" t="s">
        <v>164</v>
      </c>
      <c r="D37" s="64" t="s">
        <v>74</v>
      </c>
      <c r="E37" s="64" t="s">
        <v>75</v>
      </c>
      <c r="F37" s="45" t="s">
        <v>5</v>
      </c>
      <c r="G37" s="45">
        <v>7.09</v>
      </c>
      <c r="H37" s="45">
        <f t="shared" si="0"/>
        <v>779.9</v>
      </c>
      <c r="I37" s="43" t="s">
        <v>5</v>
      </c>
      <c r="J37" s="65" t="str">
        <f t="shared" si="1"/>
        <v>ΟΚ</v>
      </c>
      <c r="K37" s="65"/>
      <c r="L37" s="65"/>
      <c r="M37" s="43"/>
      <c r="N37" s="43">
        <f t="shared" si="2"/>
        <v>0</v>
      </c>
      <c r="O37" s="43"/>
      <c r="P37" s="43">
        <f t="shared" si="3"/>
        <v>0</v>
      </c>
      <c r="Q37" s="43" t="s">
        <v>3</v>
      </c>
      <c r="R37" s="43">
        <f t="shared" si="4"/>
        <v>30</v>
      </c>
      <c r="S37" s="43"/>
      <c r="T37" s="43">
        <f t="shared" si="5"/>
        <v>0</v>
      </c>
      <c r="U37" s="43" t="s">
        <v>5</v>
      </c>
      <c r="V37" s="43">
        <f t="shared" si="6"/>
        <v>100</v>
      </c>
      <c r="W37" s="43"/>
      <c r="X37" s="43">
        <f t="shared" si="7"/>
        <v>0</v>
      </c>
      <c r="Y37" s="43">
        <v>28</v>
      </c>
      <c r="Z37" s="44">
        <f t="shared" si="8"/>
        <v>196</v>
      </c>
      <c r="AA37" s="66">
        <f t="shared" si="9"/>
        <v>1105.9</v>
      </c>
      <c r="AB37" s="43"/>
    </row>
    <row r="38" spans="1:28" ht="18" customHeight="1">
      <c r="A38" s="43">
        <v>35</v>
      </c>
      <c r="B38" s="55" t="s">
        <v>141</v>
      </c>
      <c r="C38" s="55" t="s">
        <v>191</v>
      </c>
      <c r="D38" s="64" t="s">
        <v>142</v>
      </c>
      <c r="E38" s="64" t="s">
        <v>37</v>
      </c>
      <c r="F38" s="45" t="s">
        <v>5</v>
      </c>
      <c r="G38" s="45">
        <v>6.87</v>
      </c>
      <c r="H38" s="45">
        <f t="shared" si="0"/>
        <v>755.7</v>
      </c>
      <c r="I38" s="43" t="s">
        <v>5</v>
      </c>
      <c r="J38" s="65" t="str">
        <f t="shared" si="1"/>
        <v>ΟΚ</v>
      </c>
      <c r="K38" s="65"/>
      <c r="L38" s="65"/>
      <c r="M38" s="43"/>
      <c r="N38" s="43">
        <f t="shared" si="2"/>
        <v>0</v>
      </c>
      <c r="O38" s="43"/>
      <c r="P38" s="43">
        <f t="shared" si="3"/>
        <v>0</v>
      </c>
      <c r="Q38" s="43" t="s">
        <v>3</v>
      </c>
      <c r="R38" s="43">
        <f t="shared" si="4"/>
        <v>30</v>
      </c>
      <c r="S38" s="43"/>
      <c r="T38" s="43">
        <f t="shared" si="5"/>
        <v>0</v>
      </c>
      <c r="U38" s="43" t="s">
        <v>5</v>
      </c>
      <c r="V38" s="43">
        <f t="shared" si="6"/>
        <v>100</v>
      </c>
      <c r="W38" s="43"/>
      <c r="X38" s="43">
        <f t="shared" si="7"/>
        <v>0</v>
      </c>
      <c r="Y38" s="43">
        <v>31</v>
      </c>
      <c r="Z38" s="44">
        <f t="shared" si="8"/>
        <v>217</v>
      </c>
      <c r="AA38" s="66">
        <f t="shared" si="9"/>
        <v>1102.7</v>
      </c>
      <c r="AB38" s="43"/>
    </row>
    <row r="39" spans="1:28" ht="18" customHeight="1">
      <c r="A39" s="43">
        <v>36</v>
      </c>
      <c r="B39" s="55" t="s">
        <v>113</v>
      </c>
      <c r="C39" s="55" t="s">
        <v>180</v>
      </c>
      <c r="D39" s="64" t="s">
        <v>114</v>
      </c>
      <c r="E39" s="64" t="s">
        <v>61</v>
      </c>
      <c r="F39" s="45" t="s">
        <v>5</v>
      </c>
      <c r="G39" s="45">
        <v>6</v>
      </c>
      <c r="H39" s="45">
        <f t="shared" si="0"/>
        <v>660</v>
      </c>
      <c r="I39" s="43" t="s">
        <v>5</v>
      </c>
      <c r="J39" s="65" t="str">
        <f t="shared" si="1"/>
        <v>ΟΚ</v>
      </c>
      <c r="K39" s="65"/>
      <c r="L39" s="65"/>
      <c r="M39" s="43"/>
      <c r="N39" s="43">
        <f t="shared" si="2"/>
        <v>0</v>
      </c>
      <c r="O39" s="43"/>
      <c r="P39" s="43">
        <f t="shared" si="3"/>
        <v>0</v>
      </c>
      <c r="Q39" s="43"/>
      <c r="R39" s="43">
        <f t="shared" si="4"/>
        <v>0</v>
      </c>
      <c r="S39" s="43"/>
      <c r="T39" s="43">
        <f t="shared" si="5"/>
        <v>0</v>
      </c>
      <c r="U39" s="43" t="s">
        <v>5</v>
      </c>
      <c r="V39" s="43">
        <f t="shared" si="6"/>
        <v>100</v>
      </c>
      <c r="W39" s="43"/>
      <c r="X39" s="43">
        <f t="shared" si="7"/>
        <v>0</v>
      </c>
      <c r="Y39" s="43">
        <v>47</v>
      </c>
      <c r="Z39" s="44">
        <f t="shared" si="8"/>
        <v>329</v>
      </c>
      <c r="AA39" s="66">
        <f t="shared" si="9"/>
        <v>1089</v>
      </c>
      <c r="AB39" s="43"/>
    </row>
    <row r="40" spans="1:28" ht="18" customHeight="1">
      <c r="A40" s="43">
        <v>37</v>
      </c>
      <c r="B40" s="55" t="s">
        <v>135</v>
      </c>
      <c r="C40" s="55" t="s">
        <v>189</v>
      </c>
      <c r="D40" s="64" t="s">
        <v>136</v>
      </c>
      <c r="E40" s="64" t="s">
        <v>137</v>
      </c>
      <c r="F40" s="45" t="s">
        <v>5</v>
      </c>
      <c r="G40" s="45">
        <v>6.36</v>
      </c>
      <c r="H40" s="45">
        <f t="shared" si="0"/>
        <v>699.6</v>
      </c>
      <c r="I40" s="43" t="s">
        <v>5</v>
      </c>
      <c r="J40" s="65" t="str">
        <f t="shared" si="1"/>
        <v>ΟΚ</v>
      </c>
      <c r="K40" s="65"/>
      <c r="L40" s="65" t="s">
        <v>5</v>
      </c>
      <c r="M40" s="43"/>
      <c r="N40" s="43">
        <f t="shared" si="2"/>
        <v>0</v>
      </c>
      <c r="O40" s="43"/>
      <c r="P40" s="43">
        <f t="shared" si="3"/>
        <v>0</v>
      </c>
      <c r="Q40" s="43" t="s">
        <v>3</v>
      </c>
      <c r="R40" s="43">
        <f t="shared" si="4"/>
        <v>30</v>
      </c>
      <c r="S40" s="43"/>
      <c r="T40" s="43">
        <f t="shared" si="5"/>
        <v>0</v>
      </c>
      <c r="U40" s="43" t="s">
        <v>5</v>
      </c>
      <c r="V40" s="43">
        <f t="shared" si="6"/>
        <v>100</v>
      </c>
      <c r="W40" s="43"/>
      <c r="X40" s="43">
        <f t="shared" si="7"/>
        <v>0</v>
      </c>
      <c r="Y40" s="43">
        <v>36</v>
      </c>
      <c r="Z40" s="44">
        <f t="shared" si="8"/>
        <v>252</v>
      </c>
      <c r="AA40" s="66">
        <f t="shared" si="9"/>
        <v>1081.6</v>
      </c>
      <c r="AB40" s="43"/>
    </row>
    <row r="41" spans="1:28" ht="18" customHeight="1">
      <c r="A41" s="43">
        <v>38</v>
      </c>
      <c r="B41" s="55" t="s">
        <v>108</v>
      </c>
      <c r="C41" s="55" t="s">
        <v>178</v>
      </c>
      <c r="D41" s="64" t="s">
        <v>109</v>
      </c>
      <c r="E41" s="64" t="s">
        <v>86</v>
      </c>
      <c r="F41" s="45" t="s">
        <v>5</v>
      </c>
      <c r="G41" s="45">
        <v>8.75</v>
      </c>
      <c r="H41" s="45">
        <f t="shared" si="0"/>
        <v>962.5</v>
      </c>
      <c r="I41" s="43" t="s">
        <v>5</v>
      </c>
      <c r="J41" s="65" t="str">
        <f t="shared" si="1"/>
        <v>ΟΚ</v>
      </c>
      <c r="K41" s="65"/>
      <c r="L41" s="65"/>
      <c r="M41" s="43"/>
      <c r="N41" s="43">
        <f t="shared" si="2"/>
        <v>0</v>
      </c>
      <c r="O41" s="43"/>
      <c r="P41" s="43">
        <f t="shared" si="3"/>
        <v>0</v>
      </c>
      <c r="Q41" s="43"/>
      <c r="R41" s="43">
        <f t="shared" si="4"/>
        <v>0</v>
      </c>
      <c r="S41" s="43"/>
      <c r="T41" s="43">
        <f t="shared" si="5"/>
        <v>0</v>
      </c>
      <c r="U41" s="43" t="s">
        <v>5</v>
      </c>
      <c r="V41" s="43">
        <f t="shared" si="6"/>
        <v>100</v>
      </c>
      <c r="W41" s="43"/>
      <c r="X41" s="43">
        <f t="shared" si="7"/>
        <v>0</v>
      </c>
      <c r="Y41" s="43"/>
      <c r="Z41" s="44">
        <f t="shared" si="8"/>
        <v>0</v>
      </c>
      <c r="AA41" s="66">
        <f t="shared" si="9"/>
        <v>1062.5</v>
      </c>
      <c r="AB41" s="43"/>
    </row>
    <row r="42" spans="1:28" ht="18" customHeight="1">
      <c r="A42" s="43">
        <v>39</v>
      </c>
      <c r="B42" s="55" t="s">
        <v>92</v>
      </c>
      <c r="C42" s="55" t="s">
        <v>171</v>
      </c>
      <c r="D42" s="64" t="s">
        <v>93</v>
      </c>
      <c r="E42" s="64" t="s">
        <v>61</v>
      </c>
      <c r="F42" s="45" t="s">
        <v>5</v>
      </c>
      <c r="G42" s="45">
        <v>7.66</v>
      </c>
      <c r="H42" s="45">
        <f t="shared" si="0"/>
        <v>842.6</v>
      </c>
      <c r="I42" s="43" t="s">
        <v>5</v>
      </c>
      <c r="J42" s="65" t="str">
        <f t="shared" si="1"/>
        <v>ΟΚ</v>
      </c>
      <c r="K42" s="65"/>
      <c r="L42" s="65"/>
      <c r="M42" s="43"/>
      <c r="N42" s="43">
        <f t="shared" si="2"/>
        <v>0</v>
      </c>
      <c r="O42" s="43"/>
      <c r="P42" s="43">
        <f t="shared" si="3"/>
        <v>0</v>
      </c>
      <c r="Q42" s="43"/>
      <c r="R42" s="43">
        <f t="shared" si="4"/>
        <v>0</v>
      </c>
      <c r="S42" s="43" t="s">
        <v>5</v>
      </c>
      <c r="T42" s="43">
        <f t="shared" si="5"/>
        <v>150</v>
      </c>
      <c r="U42" s="43"/>
      <c r="V42" s="43">
        <f t="shared" si="6"/>
        <v>0</v>
      </c>
      <c r="W42" s="43"/>
      <c r="X42" s="43">
        <f t="shared" si="7"/>
        <v>0</v>
      </c>
      <c r="Y42" s="43"/>
      <c r="Z42" s="44">
        <f t="shared" si="8"/>
        <v>0</v>
      </c>
      <c r="AA42" s="66">
        <f t="shared" si="9"/>
        <v>992.6</v>
      </c>
      <c r="AB42" s="43"/>
    </row>
    <row r="43" spans="1:28" ht="18" customHeight="1">
      <c r="A43" s="43">
        <v>40</v>
      </c>
      <c r="B43" s="55" t="s">
        <v>38</v>
      </c>
      <c r="C43" s="55" t="s">
        <v>152</v>
      </c>
      <c r="D43" s="64" t="s">
        <v>39</v>
      </c>
      <c r="E43" s="64" t="s">
        <v>40</v>
      </c>
      <c r="F43" s="45" t="s">
        <v>5</v>
      </c>
      <c r="G43" s="45">
        <v>6.04</v>
      </c>
      <c r="H43" s="45">
        <f t="shared" si="0"/>
        <v>664.4</v>
      </c>
      <c r="I43" s="43" t="s">
        <v>5</v>
      </c>
      <c r="J43" s="65" t="str">
        <f t="shared" si="1"/>
        <v>ΟΚ</v>
      </c>
      <c r="K43" s="65"/>
      <c r="L43" s="65"/>
      <c r="M43" s="43"/>
      <c r="N43" s="43">
        <f t="shared" si="2"/>
        <v>0</v>
      </c>
      <c r="O43" s="43"/>
      <c r="P43" s="43">
        <f t="shared" si="3"/>
        <v>0</v>
      </c>
      <c r="Q43" s="43"/>
      <c r="R43" s="43">
        <f t="shared" si="4"/>
        <v>0</v>
      </c>
      <c r="S43" s="43"/>
      <c r="T43" s="43">
        <f t="shared" si="5"/>
        <v>0</v>
      </c>
      <c r="U43" s="43"/>
      <c r="V43" s="43">
        <f t="shared" si="6"/>
        <v>0</v>
      </c>
      <c r="W43" s="43">
        <v>19</v>
      </c>
      <c r="X43" s="43">
        <f t="shared" si="7"/>
        <v>323</v>
      </c>
      <c r="Y43" s="43"/>
      <c r="Z43" s="44">
        <f t="shared" si="8"/>
        <v>0</v>
      </c>
      <c r="AA43" s="66">
        <f t="shared" si="9"/>
        <v>987.4</v>
      </c>
      <c r="AB43" s="43"/>
    </row>
    <row r="44" spans="1:28" ht="18" customHeight="1">
      <c r="A44" s="43">
        <v>41</v>
      </c>
      <c r="B44" s="55" t="s">
        <v>50</v>
      </c>
      <c r="C44" s="55" t="s">
        <v>156</v>
      </c>
      <c r="D44" s="64" t="s">
        <v>51</v>
      </c>
      <c r="E44" s="64" t="s">
        <v>52</v>
      </c>
      <c r="F44" s="45" t="s">
        <v>5</v>
      </c>
      <c r="G44" s="45">
        <v>6.45</v>
      </c>
      <c r="H44" s="45">
        <f t="shared" si="0"/>
        <v>709.5</v>
      </c>
      <c r="I44" s="43" t="s">
        <v>5</v>
      </c>
      <c r="J44" s="65" t="str">
        <f t="shared" si="1"/>
        <v>ΟΚ</v>
      </c>
      <c r="K44" s="65"/>
      <c r="L44" s="65" t="s">
        <v>5</v>
      </c>
      <c r="M44" s="43"/>
      <c r="N44" s="43">
        <f t="shared" si="2"/>
        <v>0</v>
      </c>
      <c r="O44" s="43"/>
      <c r="P44" s="43">
        <f t="shared" si="3"/>
        <v>0</v>
      </c>
      <c r="Q44" s="43"/>
      <c r="R44" s="43">
        <f t="shared" si="4"/>
        <v>0</v>
      </c>
      <c r="S44" s="43"/>
      <c r="T44" s="43">
        <f t="shared" si="5"/>
        <v>0</v>
      </c>
      <c r="U44" s="43"/>
      <c r="V44" s="43">
        <f t="shared" si="6"/>
        <v>0</v>
      </c>
      <c r="W44" s="43"/>
      <c r="X44" s="43">
        <f t="shared" si="7"/>
        <v>0</v>
      </c>
      <c r="Y44" s="43">
        <v>7</v>
      </c>
      <c r="Z44" s="44">
        <f t="shared" si="8"/>
        <v>49</v>
      </c>
      <c r="AA44" s="66">
        <f t="shared" si="9"/>
        <v>758.5</v>
      </c>
      <c r="AB44" s="43"/>
    </row>
  </sheetData>
  <sheetProtection password="EB34" sheet="1" objects="1" scenarios="1"/>
  <mergeCells count="4">
    <mergeCell ref="A2:E2"/>
    <mergeCell ref="F2:I2"/>
    <mergeCell ref="M2:Z2"/>
    <mergeCell ref="A1:E1"/>
  </mergeCells>
  <dataValidations count="5">
    <dataValidation type="whole" allowBlank="1" showInputMessage="1" showErrorMessage="1" errorTitle="ΠΡΟΣΟΧΗ!" error="ΑΠΟ 1 ΕΩΣ 84 ΜΗΝΕΣ" sqref="Y4:Y8 Y9:Y44">
      <formula1>1</formula1>
      <formula2>84</formula2>
    </dataValidation>
    <dataValidation type="whole" allowBlank="1" showInputMessage="1" showErrorMessage="1" errorTitle="ΠΡΟΣΟΧΗ!" error="ΑΠΟ 1 ΕΩΣ 24 ΜΗΝΕΣ" sqref="W4:W8 W9:W44">
      <formula1>1</formula1>
      <formula2>24</formula2>
    </dataValidation>
    <dataValidation type="decimal" allowBlank="1" showInputMessage="1" showErrorMessage="1" sqref="G4:G8 G9:G44">
      <formula1>5</formula1>
      <formula2>10</formula2>
    </dataValidation>
    <dataValidation type="list" allowBlank="1" showInputMessage="1" showErrorMessage="1" sqref="M4:M44 Q4:Q44 O4:O44">
      <formula1>$AK$16:$AK$18</formula1>
    </dataValidation>
    <dataValidation type="list" allowBlank="1" showInputMessage="1" showErrorMessage="1" sqref="F4:F44 S4:S44 U4:U44 K4:L44 I4:I44">
      <formula1>$AJ$16:$AJ$17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44"/>
  <sheetViews>
    <sheetView workbookViewId="0" topLeftCell="A1">
      <pane xSplit="5" topLeftCell="L1" activePane="topRight" state="frozen"/>
      <selection pane="topRight" activeCell="C3" sqref="A1:Z44"/>
    </sheetView>
  </sheetViews>
  <sheetFormatPr defaultColWidth="9.140625" defaultRowHeight="15"/>
  <cols>
    <col min="1" max="1" width="4.8515625" style="23" customWidth="1"/>
    <col min="2" max="3" width="15.00390625" style="1" customWidth="1"/>
    <col min="4" max="4" width="25.140625" style="1" customWidth="1"/>
    <col min="5" max="5" width="28.00390625" style="1" customWidth="1"/>
    <col min="6" max="7" width="9.7109375" style="1" customWidth="1"/>
    <col min="8" max="8" width="7.28125" style="1" customWidth="1"/>
    <col min="9" max="9" width="16.00390625" style="1" customWidth="1"/>
    <col min="10" max="10" width="15.00390625" style="1" customWidth="1"/>
    <col min="11" max="12" width="14.00390625" style="1" customWidth="1"/>
    <col min="13" max="13" width="10.140625" style="1" customWidth="1"/>
    <col min="14" max="14" width="7.28125" style="1" customWidth="1"/>
    <col min="15" max="15" width="10.28125" style="1" customWidth="1"/>
    <col min="16" max="16" width="7.28125" style="1" customWidth="1"/>
    <col min="17" max="17" width="9.7109375" style="1" customWidth="1"/>
    <col min="18" max="18" width="7.28125" style="1" customWidth="1"/>
    <col min="19" max="19" width="10.421875" style="1" customWidth="1"/>
    <col min="20" max="20" width="7.28125" style="1" customWidth="1"/>
    <col min="21" max="21" width="10.28125" style="1" customWidth="1"/>
    <col min="22" max="22" width="7.28125" style="1" customWidth="1"/>
    <col min="23" max="23" width="17.140625" style="1" customWidth="1"/>
    <col min="24" max="24" width="7.28125" style="1" customWidth="1"/>
    <col min="25" max="25" width="13.140625" style="1" hidden="1" customWidth="1"/>
    <col min="26" max="26" width="7.8515625" style="1" hidden="1" customWidth="1"/>
    <col min="27" max="27" width="9.57421875" style="1" customWidth="1"/>
    <col min="28" max="28" width="18.7109375" style="1" customWidth="1"/>
    <col min="29" max="35" width="9.140625" style="1" customWidth="1"/>
    <col min="36" max="37" width="9.140625" style="1" hidden="1" customWidth="1"/>
    <col min="38" max="16384" width="9.140625" style="1" customWidth="1"/>
  </cols>
  <sheetData>
    <row r="1" spans="1:28" ht="81.75" customHeight="1">
      <c r="A1" s="93" t="s">
        <v>210</v>
      </c>
      <c r="B1" s="94"/>
      <c r="C1" s="94"/>
      <c r="D1" s="94"/>
      <c r="E1" s="94"/>
      <c r="F1" s="87"/>
      <c r="G1" s="87"/>
      <c r="H1" s="87"/>
      <c r="I1" s="95"/>
      <c r="J1" s="88"/>
      <c r="K1" s="88"/>
      <c r="L1" s="96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9"/>
      <c r="AA1" s="5"/>
      <c r="AB1" s="3"/>
    </row>
    <row r="2" spans="1:27" s="2" customFormat="1" ht="15.75">
      <c r="A2" s="71" t="s">
        <v>7</v>
      </c>
      <c r="B2" s="72"/>
      <c r="C2" s="72"/>
      <c r="D2" s="72"/>
      <c r="E2" s="72"/>
      <c r="F2" s="72" t="s">
        <v>0</v>
      </c>
      <c r="G2" s="72"/>
      <c r="H2" s="72"/>
      <c r="I2" s="73"/>
      <c r="J2" s="74"/>
      <c r="K2" s="74"/>
      <c r="L2" s="74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3"/>
      <c r="AA2" s="36" t="s">
        <v>10</v>
      </c>
    </row>
    <row r="3" spans="1:28" s="9" customFormat="1" ht="94.5" customHeight="1">
      <c r="A3" s="55" t="s">
        <v>1</v>
      </c>
      <c r="B3" s="76" t="s">
        <v>28</v>
      </c>
      <c r="C3" s="77" t="s">
        <v>147</v>
      </c>
      <c r="D3" s="77" t="s">
        <v>8</v>
      </c>
      <c r="E3" s="77" t="s">
        <v>9</v>
      </c>
      <c r="F3" s="78" t="s">
        <v>16</v>
      </c>
      <c r="G3" s="78" t="s">
        <v>11</v>
      </c>
      <c r="H3" s="78" t="s">
        <v>4</v>
      </c>
      <c r="I3" s="76" t="s">
        <v>17</v>
      </c>
      <c r="J3" s="79"/>
      <c r="K3" s="80" t="s">
        <v>12</v>
      </c>
      <c r="L3" s="81" t="s">
        <v>14</v>
      </c>
      <c r="M3" s="76" t="s">
        <v>18</v>
      </c>
      <c r="N3" s="76" t="s">
        <v>4</v>
      </c>
      <c r="O3" s="76" t="s">
        <v>19</v>
      </c>
      <c r="P3" s="76" t="s">
        <v>4</v>
      </c>
      <c r="Q3" s="76" t="s">
        <v>20</v>
      </c>
      <c r="R3" s="77" t="s">
        <v>4</v>
      </c>
      <c r="S3" s="76" t="s">
        <v>21</v>
      </c>
      <c r="T3" s="76" t="s">
        <v>4</v>
      </c>
      <c r="U3" s="76" t="s">
        <v>22</v>
      </c>
      <c r="V3" s="76" t="s">
        <v>4</v>
      </c>
      <c r="W3" s="76" t="s">
        <v>23</v>
      </c>
      <c r="X3" s="76" t="s">
        <v>4</v>
      </c>
      <c r="Y3" s="76"/>
      <c r="Z3" s="82" t="s">
        <v>4</v>
      </c>
      <c r="AA3" s="37"/>
      <c r="AB3" s="6" t="s">
        <v>148</v>
      </c>
    </row>
    <row r="4" spans="1:28" ht="21" customHeight="1">
      <c r="A4" s="43">
        <v>1</v>
      </c>
      <c r="B4" s="55" t="s">
        <v>47</v>
      </c>
      <c r="C4" s="55" t="s">
        <v>155</v>
      </c>
      <c r="D4" s="64" t="s">
        <v>48</v>
      </c>
      <c r="E4" s="64" t="s">
        <v>49</v>
      </c>
      <c r="F4" s="45" t="s">
        <v>5</v>
      </c>
      <c r="G4" s="45">
        <v>6.83</v>
      </c>
      <c r="H4" s="45">
        <f aca="true" t="shared" si="0" ref="H4:H44">G4*110</f>
        <v>751.3</v>
      </c>
      <c r="I4" s="43" t="s">
        <v>5</v>
      </c>
      <c r="J4" s="65" t="str">
        <f aca="true" t="shared" si="1" ref="J4:J44">IF(AND(F4="ΝΑΙ",I4="ΝΑΙ"),"ΟΚ","ΑΠΟΡΡΙΠΤΕΤΑΙ")</f>
        <v>ΟΚ</v>
      </c>
      <c r="K4" s="65" t="s">
        <v>5</v>
      </c>
      <c r="L4" s="65"/>
      <c r="M4" s="43"/>
      <c r="N4" s="43">
        <f aca="true" t="shared" si="2" ref="N4:N44">IF(M4="ΑΡΙΣΤΗ",70,IF(M4="ΠΟΛΥ ΚΑΛΗ",50,IF(M4="ΚΑΛΗ",30,)))</f>
        <v>0</v>
      </c>
      <c r="O4" s="43"/>
      <c r="P4" s="43">
        <f aca="true" t="shared" si="3" ref="P4:P44">IF(O4="ΑΡΙΣΤΗ",70,IF(O4="ΠΟΛΥ ΚΑΛΗ",50,IF(O4="ΚΑΛΗ",30,)))</f>
        <v>0</v>
      </c>
      <c r="Q4" s="43"/>
      <c r="R4" s="43">
        <f aca="true" t="shared" si="4" ref="R4:R44">IF(Q4="ΑΡΙΣΤΗ",70,IF(Q4="ΠΟΛΥ ΚΑΛΗ",50,IF(Q4="ΚΑΛΗ",30,)))</f>
        <v>0</v>
      </c>
      <c r="S4" s="43"/>
      <c r="T4" s="43">
        <f aca="true" t="shared" si="5" ref="T4:T44">IF(S4="ΝΑΙ",150,0)</f>
        <v>0</v>
      </c>
      <c r="U4" s="43"/>
      <c r="V4" s="43">
        <f aca="true" t="shared" si="6" ref="V4:V44">IF(U4="ΝΑΙ",100,0)</f>
        <v>0</v>
      </c>
      <c r="W4" s="43">
        <v>24</v>
      </c>
      <c r="X4" s="43">
        <f aca="true" t="shared" si="7" ref="X4:X44">W4*17</f>
        <v>408</v>
      </c>
      <c r="Y4" s="43"/>
      <c r="Z4" s="44">
        <f aca="true" t="shared" si="8" ref="Z4:Z44">Y4*7</f>
        <v>0</v>
      </c>
      <c r="AA4" s="25">
        <f aca="true" t="shared" si="9" ref="AA4:AA44">H4+T4+N4+P4+R4+X4+Z4+V4</f>
        <v>1159.3</v>
      </c>
      <c r="AB4" s="22" t="s">
        <v>12</v>
      </c>
    </row>
    <row r="5" spans="1:28" ht="18" customHeight="1">
      <c r="A5" s="43">
        <v>2</v>
      </c>
      <c r="B5" s="55" t="s">
        <v>143</v>
      </c>
      <c r="C5" s="55" t="s">
        <v>192</v>
      </c>
      <c r="D5" s="64" t="s">
        <v>144</v>
      </c>
      <c r="E5" s="64" t="s">
        <v>37</v>
      </c>
      <c r="F5" s="45" t="s">
        <v>5</v>
      </c>
      <c r="G5" s="45">
        <v>6.15</v>
      </c>
      <c r="H5" s="45">
        <f t="shared" si="0"/>
        <v>676.5</v>
      </c>
      <c r="I5" s="43" t="s">
        <v>5</v>
      </c>
      <c r="J5" s="65" t="str">
        <f t="shared" si="1"/>
        <v>ΟΚ</v>
      </c>
      <c r="K5" s="65" t="s">
        <v>5</v>
      </c>
      <c r="L5" s="65"/>
      <c r="M5" s="43"/>
      <c r="N5" s="43">
        <f t="shared" si="2"/>
        <v>0</v>
      </c>
      <c r="O5" s="43"/>
      <c r="P5" s="43">
        <f t="shared" si="3"/>
        <v>0</v>
      </c>
      <c r="Q5" s="43"/>
      <c r="R5" s="43">
        <f t="shared" si="4"/>
        <v>0</v>
      </c>
      <c r="S5" s="43"/>
      <c r="T5" s="43">
        <f t="shared" si="5"/>
        <v>0</v>
      </c>
      <c r="U5" s="43"/>
      <c r="V5" s="43">
        <f t="shared" si="6"/>
        <v>0</v>
      </c>
      <c r="W5" s="43">
        <v>24</v>
      </c>
      <c r="X5" s="43">
        <f t="shared" si="7"/>
        <v>408</v>
      </c>
      <c r="Y5" s="43"/>
      <c r="Z5" s="44">
        <f t="shared" si="8"/>
        <v>0</v>
      </c>
      <c r="AA5" s="25">
        <f t="shared" si="9"/>
        <v>1084.5</v>
      </c>
      <c r="AB5" s="22" t="s">
        <v>12</v>
      </c>
    </row>
    <row r="6" spans="1:28" ht="18" customHeight="1">
      <c r="A6" s="43">
        <v>3</v>
      </c>
      <c r="B6" s="55" t="s">
        <v>129</v>
      </c>
      <c r="C6" s="55" t="s">
        <v>187</v>
      </c>
      <c r="D6" s="64" t="s">
        <v>130</v>
      </c>
      <c r="E6" s="64" t="s">
        <v>131</v>
      </c>
      <c r="F6" s="45" t="s">
        <v>5</v>
      </c>
      <c r="G6" s="45">
        <v>7.86</v>
      </c>
      <c r="H6" s="45">
        <f t="shared" si="0"/>
        <v>864.6</v>
      </c>
      <c r="I6" s="43" t="s">
        <v>5</v>
      </c>
      <c r="J6" s="65" t="str">
        <f t="shared" si="1"/>
        <v>ΟΚ</v>
      </c>
      <c r="K6" s="65" t="s">
        <v>5</v>
      </c>
      <c r="L6" s="65"/>
      <c r="M6" s="43"/>
      <c r="N6" s="43">
        <f t="shared" si="2"/>
        <v>0</v>
      </c>
      <c r="O6" s="43"/>
      <c r="P6" s="43">
        <f t="shared" si="3"/>
        <v>0</v>
      </c>
      <c r="Q6" s="43"/>
      <c r="R6" s="43">
        <f t="shared" si="4"/>
        <v>0</v>
      </c>
      <c r="S6" s="43"/>
      <c r="T6" s="43">
        <f t="shared" si="5"/>
        <v>0</v>
      </c>
      <c r="U6" s="43"/>
      <c r="V6" s="43">
        <f t="shared" si="6"/>
        <v>0</v>
      </c>
      <c r="W6" s="43"/>
      <c r="X6" s="43">
        <f t="shared" si="7"/>
        <v>0</v>
      </c>
      <c r="Y6" s="43"/>
      <c r="Z6" s="44">
        <f t="shared" si="8"/>
        <v>0</v>
      </c>
      <c r="AA6" s="25">
        <f t="shared" si="9"/>
        <v>864.6</v>
      </c>
      <c r="AB6" s="22" t="s">
        <v>12</v>
      </c>
    </row>
    <row r="7" spans="1:28" ht="18" customHeight="1">
      <c r="A7" s="43">
        <v>4</v>
      </c>
      <c r="B7" s="55" t="s">
        <v>32</v>
      </c>
      <c r="C7" s="55" t="s">
        <v>150</v>
      </c>
      <c r="D7" s="64" t="s">
        <v>33</v>
      </c>
      <c r="E7" s="64" t="s">
        <v>34</v>
      </c>
      <c r="F7" s="45" t="s">
        <v>5</v>
      </c>
      <c r="G7" s="45">
        <v>7.27</v>
      </c>
      <c r="H7" s="45">
        <f t="shared" si="0"/>
        <v>799.6999999999999</v>
      </c>
      <c r="I7" s="43" t="s">
        <v>5</v>
      </c>
      <c r="J7" s="65" t="str">
        <f t="shared" si="1"/>
        <v>ΟΚ</v>
      </c>
      <c r="K7" s="65" t="s">
        <v>5</v>
      </c>
      <c r="L7" s="65"/>
      <c r="M7" s="43"/>
      <c r="N7" s="43">
        <f t="shared" si="2"/>
        <v>0</v>
      </c>
      <c r="O7" s="43"/>
      <c r="P7" s="43">
        <f t="shared" si="3"/>
        <v>0</v>
      </c>
      <c r="Q7" s="43"/>
      <c r="R7" s="43">
        <f t="shared" si="4"/>
        <v>0</v>
      </c>
      <c r="S7" s="43"/>
      <c r="T7" s="43">
        <f t="shared" si="5"/>
        <v>0</v>
      </c>
      <c r="U7" s="43"/>
      <c r="V7" s="43">
        <f t="shared" si="6"/>
        <v>0</v>
      </c>
      <c r="W7" s="43"/>
      <c r="X7" s="43">
        <f t="shared" si="7"/>
        <v>0</v>
      </c>
      <c r="Y7" s="43"/>
      <c r="Z7" s="44">
        <f t="shared" si="8"/>
        <v>0</v>
      </c>
      <c r="AA7" s="25">
        <f t="shared" si="9"/>
        <v>799.6999999999999</v>
      </c>
      <c r="AB7" s="22" t="s">
        <v>12</v>
      </c>
    </row>
    <row r="8" spans="1:28" ht="18" customHeight="1">
      <c r="A8" s="43">
        <v>5</v>
      </c>
      <c r="B8" s="55" t="s">
        <v>125</v>
      </c>
      <c r="C8" s="55" t="s">
        <v>185</v>
      </c>
      <c r="D8" s="64" t="s">
        <v>126</v>
      </c>
      <c r="E8" s="64" t="s">
        <v>34</v>
      </c>
      <c r="F8" s="45" t="s">
        <v>5</v>
      </c>
      <c r="G8" s="45">
        <v>6</v>
      </c>
      <c r="H8" s="45">
        <f t="shared" si="0"/>
        <v>660</v>
      </c>
      <c r="I8" s="43" t="s">
        <v>5</v>
      </c>
      <c r="J8" s="65" t="str">
        <f t="shared" si="1"/>
        <v>ΟΚ</v>
      </c>
      <c r="K8" s="65" t="s">
        <v>5</v>
      </c>
      <c r="L8" s="65"/>
      <c r="M8" s="43"/>
      <c r="N8" s="43">
        <f t="shared" si="2"/>
        <v>0</v>
      </c>
      <c r="O8" s="43"/>
      <c r="P8" s="43">
        <f t="shared" si="3"/>
        <v>0</v>
      </c>
      <c r="Q8" s="43"/>
      <c r="R8" s="43">
        <f t="shared" si="4"/>
        <v>0</v>
      </c>
      <c r="S8" s="43"/>
      <c r="T8" s="43">
        <f t="shared" si="5"/>
        <v>0</v>
      </c>
      <c r="U8" s="43"/>
      <c r="V8" s="43">
        <f t="shared" si="6"/>
        <v>0</v>
      </c>
      <c r="W8" s="43"/>
      <c r="X8" s="43">
        <f t="shared" si="7"/>
        <v>0</v>
      </c>
      <c r="Y8" s="43"/>
      <c r="Z8" s="44">
        <f t="shared" si="8"/>
        <v>0</v>
      </c>
      <c r="AA8" s="25">
        <f t="shared" si="9"/>
        <v>660</v>
      </c>
      <c r="AB8" s="22" t="s">
        <v>12</v>
      </c>
    </row>
    <row r="9" spans="1:28" ht="18" customHeight="1">
      <c r="A9" s="43">
        <v>6</v>
      </c>
      <c r="B9" s="55" t="s">
        <v>145</v>
      </c>
      <c r="C9" s="55" t="s">
        <v>193</v>
      </c>
      <c r="D9" s="64" t="s">
        <v>146</v>
      </c>
      <c r="E9" s="64" t="s">
        <v>86</v>
      </c>
      <c r="F9" s="45" t="s">
        <v>5</v>
      </c>
      <c r="G9" s="45">
        <v>5.95</v>
      </c>
      <c r="H9" s="45">
        <f>G9*110</f>
        <v>654.5</v>
      </c>
      <c r="I9" s="43" t="s">
        <v>5</v>
      </c>
      <c r="J9" s="65" t="str">
        <f>IF(AND(F9="ΝΑΙ",I9="ΝΑΙ"),"ΟΚ","ΑΠΟΡΡΙΠΤΕΤΑΙ")</f>
        <v>ΟΚ</v>
      </c>
      <c r="K9" s="65" t="s">
        <v>5</v>
      </c>
      <c r="L9" s="65"/>
      <c r="M9" s="43"/>
      <c r="N9" s="43">
        <f>IF(M9="ΑΡΙΣΤΗ",70,IF(M9="ΠΟΛΥ ΚΑΛΗ",50,IF(M9="ΚΑΛΗ",30,)))</f>
        <v>0</v>
      </c>
      <c r="O9" s="43"/>
      <c r="P9" s="43">
        <f>IF(O9="ΑΡΙΣΤΗ",70,IF(O9="ΠΟΛΥ ΚΑΛΗ",50,IF(O9="ΚΑΛΗ",30,)))</f>
        <v>0</v>
      </c>
      <c r="Q9" s="43"/>
      <c r="R9" s="43">
        <f>IF(Q9="ΑΡΙΣΤΗ",70,IF(Q9="ΠΟΛΥ ΚΑΛΗ",50,IF(Q9="ΚΑΛΗ",30,)))</f>
        <v>0</v>
      </c>
      <c r="S9" s="43"/>
      <c r="T9" s="43">
        <f>IF(S9="ΝΑΙ",150,0)</f>
        <v>0</v>
      </c>
      <c r="U9" s="43"/>
      <c r="V9" s="43">
        <f>IF(U9="ΝΑΙ",100,0)</f>
        <v>0</v>
      </c>
      <c r="W9" s="43"/>
      <c r="X9" s="43">
        <f>W9*17</f>
        <v>0</v>
      </c>
      <c r="Y9" s="43"/>
      <c r="Z9" s="44">
        <f>Y9*7</f>
        <v>0</v>
      </c>
      <c r="AA9" s="25">
        <f>H9+T9+N9+P9+R9+X9+Z9+V9</f>
        <v>654.5</v>
      </c>
      <c r="AB9" s="22" t="s">
        <v>12</v>
      </c>
    </row>
    <row r="10" spans="1:28" ht="18" customHeight="1">
      <c r="A10" s="43">
        <v>7</v>
      </c>
      <c r="B10" s="55" t="s">
        <v>41</v>
      </c>
      <c r="C10" s="55" t="s">
        <v>153</v>
      </c>
      <c r="D10" s="64" t="s">
        <v>42</v>
      </c>
      <c r="E10" s="64" t="s">
        <v>43</v>
      </c>
      <c r="F10" s="45" t="s">
        <v>5</v>
      </c>
      <c r="G10" s="45">
        <v>5.8</v>
      </c>
      <c r="H10" s="45">
        <f t="shared" si="0"/>
        <v>638</v>
      </c>
      <c r="I10" s="43" t="s">
        <v>5</v>
      </c>
      <c r="J10" s="65" t="str">
        <f t="shared" si="1"/>
        <v>ΟΚ</v>
      </c>
      <c r="K10" s="65" t="s">
        <v>5</v>
      </c>
      <c r="L10" s="65"/>
      <c r="M10" s="43"/>
      <c r="N10" s="43">
        <f t="shared" si="2"/>
        <v>0</v>
      </c>
      <c r="O10" s="43"/>
      <c r="P10" s="43">
        <f t="shared" si="3"/>
        <v>0</v>
      </c>
      <c r="Q10" s="43"/>
      <c r="R10" s="43">
        <f t="shared" si="4"/>
        <v>0</v>
      </c>
      <c r="S10" s="43"/>
      <c r="T10" s="43">
        <f t="shared" si="5"/>
        <v>0</v>
      </c>
      <c r="U10" s="43"/>
      <c r="V10" s="43">
        <f t="shared" si="6"/>
        <v>0</v>
      </c>
      <c r="W10" s="43"/>
      <c r="X10" s="43">
        <f t="shared" si="7"/>
        <v>0</v>
      </c>
      <c r="Y10" s="43"/>
      <c r="Z10" s="44">
        <f t="shared" si="8"/>
        <v>0</v>
      </c>
      <c r="AA10" s="25">
        <f t="shared" si="9"/>
        <v>638</v>
      </c>
      <c r="AB10" s="22" t="s">
        <v>12</v>
      </c>
    </row>
    <row r="11" spans="1:37" ht="18" customHeight="1">
      <c r="A11" s="43">
        <v>8</v>
      </c>
      <c r="B11" s="55" t="s">
        <v>87</v>
      </c>
      <c r="C11" s="55" t="s">
        <v>169</v>
      </c>
      <c r="D11" s="64" t="s">
        <v>88</v>
      </c>
      <c r="E11" s="64" t="s">
        <v>89</v>
      </c>
      <c r="F11" s="45" t="s">
        <v>5</v>
      </c>
      <c r="G11" s="45">
        <v>7.54</v>
      </c>
      <c r="H11" s="45">
        <f t="shared" si="0"/>
        <v>829.4</v>
      </c>
      <c r="I11" s="43" t="s">
        <v>5</v>
      </c>
      <c r="J11" s="65" t="str">
        <f t="shared" si="1"/>
        <v>ΟΚ</v>
      </c>
      <c r="K11" s="65"/>
      <c r="L11" s="65"/>
      <c r="M11" s="43"/>
      <c r="N11" s="43">
        <f t="shared" si="2"/>
        <v>0</v>
      </c>
      <c r="O11" s="43"/>
      <c r="P11" s="43">
        <f t="shared" si="3"/>
        <v>0</v>
      </c>
      <c r="Q11" s="43"/>
      <c r="R11" s="43">
        <f t="shared" si="4"/>
        <v>0</v>
      </c>
      <c r="S11" s="43" t="s">
        <v>5</v>
      </c>
      <c r="T11" s="43">
        <f t="shared" si="5"/>
        <v>150</v>
      </c>
      <c r="U11" s="43" t="s">
        <v>5</v>
      </c>
      <c r="V11" s="43">
        <f t="shared" si="6"/>
        <v>100</v>
      </c>
      <c r="W11" s="43">
        <v>24</v>
      </c>
      <c r="X11" s="43">
        <f t="shared" si="7"/>
        <v>408</v>
      </c>
      <c r="Y11" s="43"/>
      <c r="Z11" s="44">
        <f t="shared" si="8"/>
        <v>0</v>
      </c>
      <c r="AA11" s="25">
        <f t="shared" si="9"/>
        <v>1487.4</v>
      </c>
      <c r="AB11" s="22"/>
      <c r="AJ11" s="1" t="s">
        <v>13</v>
      </c>
      <c r="AK11" s="1" t="s">
        <v>6</v>
      </c>
    </row>
    <row r="12" spans="1:28" ht="18" customHeight="1">
      <c r="A12" s="43">
        <v>9</v>
      </c>
      <c r="B12" s="92" t="s">
        <v>79</v>
      </c>
      <c r="C12" s="92" t="s">
        <v>166</v>
      </c>
      <c r="D12" s="43" t="s">
        <v>80</v>
      </c>
      <c r="E12" s="43" t="s">
        <v>55</v>
      </c>
      <c r="F12" s="45" t="s">
        <v>5</v>
      </c>
      <c r="G12" s="45">
        <v>9.9</v>
      </c>
      <c r="H12" s="45">
        <f t="shared" si="0"/>
        <v>1089</v>
      </c>
      <c r="I12" s="43" t="s">
        <v>5</v>
      </c>
      <c r="J12" s="65" t="str">
        <f t="shared" si="1"/>
        <v>ΟΚ</v>
      </c>
      <c r="K12" s="65"/>
      <c r="L12" s="65"/>
      <c r="M12" s="43"/>
      <c r="N12" s="43">
        <f t="shared" si="2"/>
        <v>0</v>
      </c>
      <c r="O12" s="43"/>
      <c r="P12" s="43">
        <f t="shared" si="3"/>
        <v>0</v>
      </c>
      <c r="Q12" s="43" t="s">
        <v>2</v>
      </c>
      <c r="R12" s="43">
        <f t="shared" si="4"/>
        <v>70</v>
      </c>
      <c r="S12" s="43" t="s">
        <v>5</v>
      </c>
      <c r="T12" s="43">
        <f t="shared" si="5"/>
        <v>150</v>
      </c>
      <c r="U12" s="43" t="s">
        <v>5</v>
      </c>
      <c r="V12" s="43">
        <f t="shared" si="6"/>
        <v>100</v>
      </c>
      <c r="W12" s="43"/>
      <c r="X12" s="43">
        <f t="shared" si="7"/>
        <v>0</v>
      </c>
      <c r="Y12" s="43"/>
      <c r="Z12" s="44">
        <f t="shared" si="8"/>
        <v>0</v>
      </c>
      <c r="AA12" s="25">
        <f t="shared" si="9"/>
        <v>1409</v>
      </c>
      <c r="AB12" s="26"/>
    </row>
    <row r="13" spans="1:28" ht="18" customHeight="1">
      <c r="A13" s="43">
        <v>10</v>
      </c>
      <c r="B13" s="55" t="s">
        <v>62</v>
      </c>
      <c r="C13" s="55" t="s">
        <v>160</v>
      </c>
      <c r="D13" s="64" t="s">
        <v>63</v>
      </c>
      <c r="E13" s="64" t="s">
        <v>55</v>
      </c>
      <c r="F13" s="45" t="s">
        <v>5</v>
      </c>
      <c r="G13" s="45">
        <v>9.85</v>
      </c>
      <c r="H13" s="45">
        <f t="shared" si="0"/>
        <v>1083.5</v>
      </c>
      <c r="I13" s="43" t="s">
        <v>5</v>
      </c>
      <c r="J13" s="65" t="str">
        <f t="shared" si="1"/>
        <v>ΟΚ</v>
      </c>
      <c r="K13" s="65"/>
      <c r="L13" s="65"/>
      <c r="M13" s="43"/>
      <c r="N13" s="43">
        <f t="shared" si="2"/>
        <v>0</v>
      </c>
      <c r="O13" s="43"/>
      <c r="P13" s="43">
        <f t="shared" si="3"/>
        <v>0</v>
      </c>
      <c r="Q13" s="43" t="s">
        <v>3</v>
      </c>
      <c r="R13" s="43">
        <f t="shared" si="4"/>
        <v>30</v>
      </c>
      <c r="S13" s="43" t="s">
        <v>5</v>
      </c>
      <c r="T13" s="43">
        <f t="shared" si="5"/>
        <v>150</v>
      </c>
      <c r="U13" s="43" t="s">
        <v>5</v>
      </c>
      <c r="V13" s="43">
        <f t="shared" si="6"/>
        <v>100</v>
      </c>
      <c r="W13" s="43"/>
      <c r="X13" s="43">
        <f t="shared" si="7"/>
        <v>0</v>
      </c>
      <c r="Y13" s="43"/>
      <c r="Z13" s="44">
        <f t="shared" si="8"/>
        <v>0</v>
      </c>
      <c r="AA13" s="25">
        <f t="shared" si="9"/>
        <v>1363.5</v>
      </c>
      <c r="AB13" s="22"/>
    </row>
    <row r="14" spans="1:28" ht="18" customHeight="1">
      <c r="A14" s="43">
        <v>11</v>
      </c>
      <c r="B14" s="55" t="s">
        <v>90</v>
      </c>
      <c r="C14" s="55" t="s">
        <v>170</v>
      </c>
      <c r="D14" s="64" t="s">
        <v>91</v>
      </c>
      <c r="E14" s="64" t="s">
        <v>58</v>
      </c>
      <c r="F14" s="45" t="s">
        <v>5</v>
      </c>
      <c r="G14" s="45">
        <v>9.4</v>
      </c>
      <c r="H14" s="45">
        <f t="shared" si="0"/>
        <v>1034</v>
      </c>
      <c r="I14" s="43" t="s">
        <v>5</v>
      </c>
      <c r="J14" s="65" t="str">
        <f t="shared" si="1"/>
        <v>ΟΚ</v>
      </c>
      <c r="K14" s="65"/>
      <c r="L14" s="65"/>
      <c r="M14" s="43"/>
      <c r="N14" s="43">
        <f t="shared" si="2"/>
        <v>0</v>
      </c>
      <c r="O14" s="43"/>
      <c r="P14" s="43">
        <f t="shared" si="3"/>
        <v>0</v>
      </c>
      <c r="Q14" s="43"/>
      <c r="R14" s="43">
        <f t="shared" si="4"/>
        <v>0</v>
      </c>
      <c r="S14" s="43" t="s">
        <v>5</v>
      </c>
      <c r="T14" s="43">
        <f t="shared" si="5"/>
        <v>150</v>
      </c>
      <c r="U14" s="43" t="s">
        <v>5</v>
      </c>
      <c r="V14" s="43">
        <f t="shared" si="6"/>
        <v>100</v>
      </c>
      <c r="W14" s="43"/>
      <c r="X14" s="43">
        <f t="shared" si="7"/>
        <v>0</v>
      </c>
      <c r="Y14" s="43"/>
      <c r="Z14" s="44">
        <f t="shared" si="8"/>
        <v>0</v>
      </c>
      <c r="AA14" s="25">
        <f t="shared" si="9"/>
        <v>1284</v>
      </c>
      <c r="AB14" s="22"/>
    </row>
    <row r="15" spans="1:28" ht="18" customHeight="1">
      <c r="A15" s="43">
        <v>12</v>
      </c>
      <c r="B15" s="55" t="s">
        <v>59</v>
      </c>
      <c r="C15" s="55" t="s">
        <v>159</v>
      </c>
      <c r="D15" s="64" t="s">
        <v>60</v>
      </c>
      <c r="E15" s="64" t="s">
        <v>61</v>
      </c>
      <c r="F15" s="45" t="s">
        <v>5</v>
      </c>
      <c r="G15" s="45">
        <v>8.86</v>
      </c>
      <c r="H15" s="45">
        <f t="shared" si="0"/>
        <v>974.5999999999999</v>
      </c>
      <c r="I15" s="43" t="s">
        <v>5</v>
      </c>
      <c r="J15" s="65" t="str">
        <f t="shared" si="1"/>
        <v>ΟΚ</v>
      </c>
      <c r="K15" s="65"/>
      <c r="L15" s="65"/>
      <c r="M15" s="43"/>
      <c r="N15" s="43">
        <f t="shared" si="2"/>
        <v>0</v>
      </c>
      <c r="O15" s="43"/>
      <c r="P15" s="43">
        <f t="shared" si="3"/>
        <v>0</v>
      </c>
      <c r="Q15" s="43" t="s">
        <v>3</v>
      </c>
      <c r="R15" s="43">
        <f t="shared" si="4"/>
        <v>30</v>
      </c>
      <c r="S15" s="43" t="s">
        <v>5</v>
      </c>
      <c r="T15" s="43">
        <f t="shared" si="5"/>
        <v>150</v>
      </c>
      <c r="U15" s="43" t="s">
        <v>5</v>
      </c>
      <c r="V15" s="43">
        <f t="shared" si="6"/>
        <v>100</v>
      </c>
      <c r="W15" s="43"/>
      <c r="X15" s="43">
        <f t="shared" si="7"/>
        <v>0</v>
      </c>
      <c r="Y15" s="43"/>
      <c r="Z15" s="44">
        <f t="shared" si="8"/>
        <v>0</v>
      </c>
      <c r="AA15" s="25">
        <f t="shared" si="9"/>
        <v>1254.6</v>
      </c>
      <c r="AB15" s="22"/>
    </row>
    <row r="16" spans="1:28" ht="18" customHeight="1">
      <c r="A16" s="43">
        <v>13</v>
      </c>
      <c r="B16" s="55" t="s">
        <v>120</v>
      </c>
      <c r="C16" s="55" t="s">
        <v>183</v>
      </c>
      <c r="D16" s="64" t="s">
        <v>121</v>
      </c>
      <c r="E16" s="64" t="s">
        <v>122</v>
      </c>
      <c r="F16" s="45" t="s">
        <v>5</v>
      </c>
      <c r="G16" s="45">
        <v>9.75</v>
      </c>
      <c r="H16" s="45">
        <f t="shared" si="0"/>
        <v>1072.5</v>
      </c>
      <c r="I16" s="43" t="s">
        <v>5</v>
      </c>
      <c r="J16" s="65" t="str">
        <f t="shared" si="1"/>
        <v>ΟΚ</v>
      </c>
      <c r="K16" s="65"/>
      <c r="L16" s="65"/>
      <c r="M16" s="43"/>
      <c r="N16" s="43">
        <f t="shared" si="2"/>
        <v>0</v>
      </c>
      <c r="O16" s="43"/>
      <c r="P16" s="43">
        <f t="shared" si="3"/>
        <v>0</v>
      </c>
      <c r="Q16" s="43"/>
      <c r="R16" s="43">
        <f t="shared" si="4"/>
        <v>0</v>
      </c>
      <c r="S16" s="43" t="s">
        <v>5</v>
      </c>
      <c r="T16" s="43">
        <f t="shared" si="5"/>
        <v>150</v>
      </c>
      <c r="U16" s="43"/>
      <c r="V16" s="43">
        <f t="shared" si="6"/>
        <v>0</v>
      </c>
      <c r="W16" s="43"/>
      <c r="X16" s="43">
        <f t="shared" si="7"/>
        <v>0</v>
      </c>
      <c r="Y16" s="43"/>
      <c r="Z16" s="44">
        <f t="shared" si="8"/>
        <v>0</v>
      </c>
      <c r="AA16" s="25">
        <f t="shared" si="9"/>
        <v>1222.5</v>
      </c>
      <c r="AB16" s="22"/>
    </row>
    <row r="17" spans="1:28" ht="18" customHeight="1">
      <c r="A17" s="43">
        <v>14</v>
      </c>
      <c r="B17" s="55" t="s">
        <v>97</v>
      </c>
      <c r="C17" s="55" t="s">
        <v>173</v>
      </c>
      <c r="D17" s="64" t="s">
        <v>98</v>
      </c>
      <c r="E17" s="64" t="s">
        <v>99</v>
      </c>
      <c r="F17" s="45" t="s">
        <v>5</v>
      </c>
      <c r="G17" s="45">
        <v>8.8</v>
      </c>
      <c r="H17" s="45">
        <f t="shared" si="0"/>
        <v>968.0000000000001</v>
      </c>
      <c r="I17" s="43" t="s">
        <v>5</v>
      </c>
      <c r="J17" s="65" t="str">
        <f t="shared" si="1"/>
        <v>ΟΚ</v>
      </c>
      <c r="K17" s="65"/>
      <c r="L17" s="65"/>
      <c r="M17" s="43"/>
      <c r="N17" s="43">
        <f t="shared" si="2"/>
        <v>0</v>
      </c>
      <c r="O17" s="43"/>
      <c r="P17" s="43">
        <f t="shared" si="3"/>
        <v>0</v>
      </c>
      <c r="Q17" s="43"/>
      <c r="R17" s="43">
        <f t="shared" si="4"/>
        <v>0</v>
      </c>
      <c r="S17" s="43" t="s">
        <v>5</v>
      </c>
      <c r="T17" s="43">
        <f t="shared" si="5"/>
        <v>150</v>
      </c>
      <c r="U17" s="43" t="s">
        <v>5</v>
      </c>
      <c r="V17" s="43">
        <f t="shared" si="6"/>
        <v>100</v>
      </c>
      <c r="W17" s="43"/>
      <c r="X17" s="43">
        <f t="shared" si="7"/>
        <v>0</v>
      </c>
      <c r="Y17" s="43"/>
      <c r="Z17" s="44">
        <f t="shared" si="8"/>
        <v>0</v>
      </c>
      <c r="AA17" s="25">
        <f t="shared" si="9"/>
        <v>1218</v>
      </c>
      <c r="AB17" s="22"/>
    </row>
    <row r="18" spans="1:37" ht="18" customHeight="1">
      <c r="A18" s="43">
        <v>15</v>
      </c>
      <c r="B18" s="55" t="s">
        <v>44</v>
      </c>
      <c r="C18" s="55" t="s">
        <v>154</v>
      </c>
      <c r="D18" s="64" t="s">
        <v>45</v>
      </c>
      <c r="E18" s="64" t="s">
        <v>46</v>
      </c>
      <c r="F18" s="45" t="s">
        <v>5</v>
      </c>
      <c r="G18" s="45">
        <v>9.54</v>
      </c>
      <c r="H18" s="45">
        <f t="shared" si="0"/>
        <v>1049.3999999999999</v>
      </c>
      <c r="I18" s="43" t="s">
        <v>5</v>
      </c>
      <c r="J18" s="65" t="str">
        <f t="shared" si="1"/>
        <v>ΟΚ</v>
      </c>
      <c r="K18" s="65"/>
      <c r="L18" s="65"/>
      <c r="M18" s="43"/>
      <c r="N18" s="43">
        <f t="shared" si="2"/>
        <v>0</v>
      </c>
      <c r="O18" s="43"/>
      <c r="P18" s="43">
        <f t="shared" si="3"/>
        <v>0</v>
      </c>
      <c r="Q18" s="43"/>
      <c r="R18" s="43">
        <f t="shared" si="4"/>
        <v>0</v>
      </c>
      <c r="S18" s="43" t="s">
        <v>5</v>
      </c>
      <c r="T18" s="43">
        <f t="shared" si="5"/>
        <v>150</v>
      </c>
      <c r="U18" s="43"/>
      <c r="V18" s="43">
        <f t="shared" si="6"/>
        <v>0</v>
      </c>
      <c r="W18" s="43"/>
      <c r="X18" s="43">
        <f t="shared" si="7"/>
        <v>0</v>
      </c>
      <c r="Y18" s="43"/>
      <c r="Z18" s="44">
        <f t="shared" si="8"/>
        <v>0</v>
      </c>
      <c r="AA18" s="25">
        <f t="shared" si="9"/>
        <v>1199.3999999999999</v>
      </c>
      <c r="AB18" s="22"/>
      <c r="AJ18" s="1" t="s">
        <v>5</v>
      </c>
      <c r="AK18" s="1" t="s">
        <v>2</v>
      </c>
    </row>
    <row r="19" spans="1:37" ht="18" customHeight="1">
      <c r="A19" s="43">
        <v>16</v>
      </c>
      <c r="B19" s="55" t="s">
        <v>127</v>
      </c>
      <c r="C19" s="55" t="s">
        <v>186</v>
      </c>
      <c r="D19" s="64" t="s">
        <v>128</v>
      </c>
      <c r="E19" s="64" t="s">
        <v>89</v>
      </c>
      <c r="F19" s="45" t="s">
        <v>5</v>
      </c>
      <c r="G19" s="45">
        <v>8.41</v>
      </c>
      <c r="H19" s="45">
        <f t="shared" si="0"/>
        <v>925.1</v>
      </c>
      <c r="I19" s="43" t="s">
        <v>5</v>
      </c>
      <c r="J19" s="65" t="str">
        <f t="shared" si="1"/>
        <v>ΟΚ</v>
      </c>
      <c r="K19" s="65"/>
      <c r="L19" s="65"/>
      <c r="M19" s="43"/>
      <c r="N19" s="43">
        <f t="shared" si="2"/>
        <v>0</v>
      </c>
      <c r="O19" s="43"/>
      <c r="P19" s="43">
        <f t="shared" si="3"/>
        <v>0</v>
      </c>
      <c r="Q19" s="43"/>
      <c r="R19" s="43">
        <f t="shared" si="4"/>
        <v>0</v>
      </c>
      <c r="S19" s="43" t="s">
        <v>5</v>
      </c>
      <c r="T19" s="43">
        <f t="shared" si="5"/>
        <v>150</v>
      </c>
      <c r="U19" s="43" t="s">
        <v>5</v>
      </c>
      <c r="V19" s="43">
        <f t="shared" si="6"/>
        <v>100</v>
      </c>
      <c r="W19" s="43"/>
      <c r="X19" s="43">
        <f t="shared" si="7"/>
        <v>0</v>
      </c>
      <c r="Y19" s="43"/>
      <c r="Z19" s="44">
        <f t="shared" si="8"/>
        <v>0</v>
      </c>
      <c r="AA19" s="25">
        <f t="shared" si="9"/>
        <v>1175.1</v>
      </c>
      <c r="AB19" s="22"/>
      <c r="AK19" s="1" t="s">
        <v>3</v>
      </c>
    </row>
    <row r="20" spans="1:28" ht="18" customHeight="1">
      <c r="A20" s="43">
        <v>17</v>
      </c>
      <c r="B20" s="55" t="s">
        <v>104</v>
      </c>
      <c r="C20" s="55" t="s">
        <v>176</v>
      </c>
      <c r="D20" s="64" t="s">
        <v>105</v>
      </c>
      <c r="E20" s="64" t="s">
        <v>96</v>
      </c>
      <c r="F20" s="45" t="s">
        <v>5</v>
      </c>
      <c r="G20" s="45">
        <v>9.16</v>
      </c>
      <c r="H20" s="45">
        <f t="shared" si="0"/>
        <v>1007.6</v>
      </c>
      <c r="I20" s="43" t="s">
        <v>5</v>
      </c>
      <c r="J20" s="65" t="str">
        <f t="shared" si="1"/>
        <v>ΟΚ</v>
      </c>
      <c r="K20" s="65"/>
      <c r="L20" s="65"/>
      <c r="M20" s="43"/>
      <c r="N20" s="43">
        <f t="shared" si="2"/>
        <v>0</v>
      </c>
      <c r="O20" s="43"/>
      <c r="P20" s="43">
        <f t="shared" si="3"/>
        <v>0</v>
      </c>
      <c r="Q20" s="43"/>
      <c r="R20" s="43">
        <f t="shared" si="4"/>
        <v>0</v>
      </c>
      <c r="S20" s="43" t="s">
        <v>5</v>
      </c>
      <c r="T20" s="43">
        <f t="shared" si="5"/>
        <v>150</v>
      </c>
      <c r="U20" s="43"/>
      <c r="V20" s="43">
        <f t="shared" si="6"/>
        <v>0</v>
      </c>
      <c r="W20" s="43"/>
      <c r="X20" s="43">
        <f t="shared" si="7"/>
        <v>0</v>
      </c>
      <c r="Y20" s="43"/>
      <c r="Z20" s="44">
        <f t="shared" si="8"/>
        <v>0</v>
      </c>
      <c r="AA20" s="25">
        <f t="shared" si="9"/>
        <v>1157.6</v>
      </c>
      <c r="AB20" s="22"/>
    </row>
    <row r="21" spans="1:28" ht="18" customHeight="1">
      <c r="A21" s="43">
        <v>18</v>
      </c>
      <c r="B21" s="55" t="s">
        <v>29</v>
      </c>
      <c r="C21" s="55" t="s">
        <v>149</v>
      </c>
      <c r="D21" s="64" t="s">
        <v>30</v>
      </c>
      <c r="E21" s="64" t="s">
        <v>31</v>
      </c>
      <c r="F21" s="45" t="s">
        <v>5</v>
      </c>
      <c r="G21" s="45">
        <v>8.15</v>
      </c>
      <c r="H21" s="45">
        <f t="shared" si="0"/>
        <v>896.5</v>
      </c>
      <c r="I21" s="43" t="s">
        <v>5</v>
      </c>
      <c r="J21" s="65" t="str">
        <f t="shared" si="1"/>
        <v>ΟΚ</v>
      </c>
      <c r="K21" s="65"/>
      <c r="L21" s="65" t="s">
        <v>5</v>
      </c>
      <c r="M21" s="43"/>
      <c r="N21" s="43">
        <f t="shared" si="2"/>
        <v>0</v>
      </c>
      <c r="O21" s="43"/>
      <c r="P21" s="43">
        <f t="shared" si="3"/>
        <v>0</v>
      </c>
      <c r="Q21" s="43"/>
      <c r="R21" s="43">
        <f t="shared" si="4"/>
        <v>0</v>
      </c>
      <c r="S21" s="43"/>
      <c r="T21" s="43">
        <f t="shared" si="5"/>
        <v>0</v>
      </c>
      <c r="U21" s="43"/>
      <c r="V21" s="43">
        <f t="shared" si="6"/>
        <v>0</v>
      </c>
      <c r="W21" s="43">
        <v>14</v>
      </c>
      <c r="X21" s="43">
        <f t="shared" si="7"/>
        <v>238</v>
      </c>
      <c r="Y21" s="43"/>
      <c r="Z21" s="44">
        <f t="shared" si="8"/>
        <v>0</v>
      </c>
      <c r="AA21" s="25">
        <f t="shared" si="9"/>
        <v>1134.5</v>
      </c>
      <c r="AB21" s="22"/>
    </row>
    <row r="22" spans="1:28" ht="18" customHeight="1">
      <c r="A22" s="43">
        <v>19</v>
      </c>
      <c r="B22" s="55" t="s">
        <v>56</v>
      </c>
      <c r="C22" s="55" t="s">
        <v>158</v>
      </c>
      <c r="D22" s="64" t="s">
        <v>57</v>
      </c>
      <c r="E22" s="64" t="s">
        <v>58</v>
      </c>
      <c r="F22" s="45" t="s">
        <v>5</v>
      </c>
      <c r="G22" s="45">
        <v>7.65</v>
      </c>
      <c r="H22" s="45">
        <f t="shared" si="0"/>
        <v>841.5</v>
      </c>
      <c r="I22" s="43" t="s">
        <v>5</v>
      </c>
      <c r="J22" s="65" t="str">
        <f t="shared" si="1"/>
        <v>ΟΚ</v>
      </c>
      <c r="K22" s="65"/>
      <c r="L22" s="65"/>
      <c r="M22" s="43"/>
      <c r="N22" s="43">
        <f t="shared" si="2"/>
        <v>0</v>
      </c>
      <c r="O22" s="43"/>
      <c r="P22" s="43">
        <f t="shared" si="3"/>
        <v>0</v>
      </c>
      <c r="Q22" s="43" t="s">
        <v>3</v>
      </c>
      <c r="R22" s="43">
        <f t="shared" si="4"/>
        <v>30</v>
      </c>
      <c r="S22" s="43" t="s">
        <v>5</v>
      </c>
      <c r="T22" s="43">
        <f t="shared" si="5"/>
        <v>150</v>
      </c>
      <c r="U22" s="43" t="s">
        <v>5</v>
      </c>
      <c r="V22" s="43">
        <f t="shared" si="6"/>
        <v>100</v>
      </c>
      <c r="W22" s="43"/>
      <c r="X22" s="43">
        <f t="shared" si="7"/>
        <v>0</v>
      </c>
      <c r="Y22" s="43"/>
      <c r="Z22" s="44">
        <f t="shared" si="8"/>
        <v>0</v>
      </c>
      <c r="AA22" s="25">
        <f t="shared" si="9"/>
        <v>1121.5</v>
      </c>
      <c r="AB22" s="22"/>
    </row>
    <row r="23" spans="1:28" ht="15">
      <c r="A23" s="43">
        <v>20</v>
      </c>
      <c r="B23" s="55" t="s">
        <v>138</v>
      </c>
      <c r="C23" s="55" t="s">
        <v>190</v>
      </c>
      <c r="D23" s="64" t="s">
        <v>139</v>
      </c>
      <c r="E23" s="64" t="s">
        <v>140</v>
      </c>
      <c r="F23" s="45" t="s">
        <v>5</v>
      </c>
      <c r="G23" s="45">
        <v>9.86</v>
      </c>
      <c r="H23" s="45">
        <f t="shared" si="0"/>
        <v>1084.6</v>
      </c>
      <c r="I23" s="43" t="s">
        <v>5</v>
      </c>
      <c r="J23" s="65" t="str">
        <f t="shared" si="1"/>
        <v>ΟΚ</v>
      </c>
      <c r="K23" s="65"/>
      <c r="L23" s="65" t="s">
        <v>5</v>
      </c>
      <c r="M23" s="43"/>
      <c r="N23" s="43">
        <f t="shared" si="2"/>
        <v>0</v>
      </c>
      <c r="O23" s="43"/>
      <c r="P23" s="43">
        <f t="shared" si="3"/>
        <v>0</v>
      </c>
      <c r="Q23" s="43"/>
      <c r="R23" s="43">
        <f t="shared" si="4"/>
        <v>0</v>
      </c>
      <c r="S23" s="43"/>
      <c r="T23" s="43">
        <f t="shared" si="5"/>
        <v>0</v>
      </c>
      <c r="U23" s="43"/>
      <c r="V23" s="43">
        <f t="shared" si="6"/>
        <v>0</v>
      </c>
      <c r="W23" s="43"/>
      <c r="X23" s="43">
        <f t="shared" si="7"/>
        <v>0</v>
      </c>
      <c r="Y23" s="43"/>
      <c r="Z23" s="44">
        <f t="shared" si="8"/>
        <v>0</v>
      </c>
      <c r="AA23" s="25">
        <f t="shared" si="9"/>
        <v>1084.6</v>
      </c>
      <c r="AB23" s="22"/>
    </row>
    <row r="24" spans="1:28" ht="18" customHeight="1">
      <c r="A24" s="43">
        <v>21</v>
      </c>
      <c r="B24" s="55" t="s">
        <v>102</v>
      </c>
      <c r="C24" s="55" t="s">
        <v>175</v>
      </c>
      <c r="D24" s="64" t="s">
        <v>103</v>
      </c>
      <c r="E24" s="64" t="s">
        <v>86</v>
      </c>
      <c r="F24" s="45" t="s">
        <v>5</v>
      </c>
      <c r="G24" s="45">
        <v>7.3</v>
      </c>
      <c r="H24" s="45">
        <f t="shared" si="0"/>
        <v>803</v>
      </c>
      <c r="I24" s="43" t="s">
        <v>5</v>
      </c>
      <c r="J24" s="65" t="str">
        <f t="shared" si="1"/>
        <v>ΟΚ</v>
      </c>
      <c r="K24" s="65"/>
      <c r="L24" s="65"/>
      <c r="M24" s="43"/>
      <c r="N24" s="43">
        <f t="shared" si="2"/>
        <v>0</v>
      </c>
      <c r="O24" s="43"/>
      <c r="P24" s="43">
        <f t="shared" si="3"/>
        <v>0</v>
      </c>
      <c r="Q24" s="43" t="s">
        <v>3</v>
      </c>
      <c r="R24" s="43">
        <f t="shared" si="4"/>
        <v>30</v>
      </c>
      <c r="S24" s="43" t="s">
        <v>5</v>
      </c>
      <c r="T24" s="43">
        <f t="shared" si="5"/>
        <v>150</v>
      </c>
      <c r="U24" s="43" t="s">
        <v>5</v>
      </c>
      <c r="V24" s="43">
        <f t="shared" si="6"/>
        <v>100</v>
      </c>
      <c r="W24" s="43"/>
      <c r="X24" s="43">
        <f t="shared" si="7"/>
        <v>0</v>
      </c>
      <c r="Y24" s="43"/>
      <c r="Z24" s="44">
        <f t="shared" si="8"/>
        <v>0</v>
      </c>
      <c r="AA24" s="25">
        <f t="shared" si="9"/>
        <v>1083</v>
      </c>
      <c r="AB24" s="22"/>
    </row>
    <row r="25" spans="1:28" ht="18" customHeight="1">
      <c r="A25" s="43">
        <v>22</v>
      </c>
      <c r="B25" s="55" t="s">
        <v>81</v>
      </c>
      <c r="C25" s="55" t="s">
        <v>167</v>
      </c>
      <c r="D25" s="64" t="s">
        <v>82</v>
      </c>
      <c r="E25" s="64" t="s">
        <v>83</v>
      </c>
      <c r="F25" s="45" t="s">
        <v>5</v>
      </c>
      <c r="G25" s="45">
        <v>8.9</v>
      </c>
      <c r="H25" s="45">
        <f t="shared" si="0"/>
        <v>979</v>
      </c>
      <c r="I25" s="43" t="s">
        <v>5</v>
      </c>
      <c r="J25" s="65" t="str">
        <f t="shared" si="1"/>
        <v>ΟΚ</v>
      </c>
      <c r="K25" s="65"/>
      <c r="L25" s="65"/>
      <c r="M25" s="43"/>
      <c r="N25" s="43">
        <f t="shared" si="2"/>
        <v>0</v>
      </c>
      <c r="O25" s="43"/>
      <c r="P25" s="43">
        <f t="shared" si="3"/>
        <v>0</v>
      </c>
      <c r="Q25" s="43"/>
      <c r="R25" s="43">
        <f t="shared" si="4"/>
        <v>0</v>
      </c>
      <c r="S25" s="43"/>
      <c r="T25" s="43">
        <f t="shared" si="5"/>
        <v>0</v>
      </c>
      <c r="U25" s="43" t="s">
        <v>5</v>
      </c>
      <c r="V25" s="43">
        <f t="shared" si="6"/>
        <v>100</v>
      </c>
      <c r="W25" s="43"/>
      <c r="X25" s="43">
        <f t="shared" si="7"/>
        <v>0</v>
      </c>
      <c r="Y25" s="43"/>
      <c r="Z25" s="44">
        <f t="shared" si="8"/>
        <v>0</v>
      </c>
      <c r="AA25" s="25">
        <f t="shared" si="9"/>
        <v>1079</v>
      </c>
      <c r="AB25" s="22"/>
    </row>
    <row r="26" spans="1:28" ht="18" customHeight="1">
      <c r="A26" s="43">
        <v>23</v>
      </c>
      <c r="B26" s="55" t="s">
        <v>108</v>
      </c>
      <c r="C26" s="55" t="s">
        <v>178</v>
      </c>
      <c r="D26" s="64" t="s">
        <v>109</v>
      </c>
      <c r="E26" s="64" t="s">
        <v>86</v>
      </c>
      <c r="F26" s="45" t="s">
        <v>5</v>
      </c>
      <c r="G26" s="45">
        <v>8.75</v>
      </c>
      <c r="H26" s="45">
        <f t="shared" si="0"/>
        <v>962.5</v>
      </c>
      <c r="I26" s="43" t="s">
        <v>5</v>
      </c>
      <c r="J26" s="65" t="str">
        <f t="shared" si="1"/>
        <v>ΟΚ</v>
      </c>
      <c r="K26" s="65"/>
      <c r="L26" s="65"/>
      <c r="M26" s="43"/>
      <c r="N26" s="43">
        <f t="shared" si="2"/>
        <v>0</v>
      </c>
      <c r="O26" s="43"/>
      <c r="P26" s="43">
        <f t="shared" si="3"/>
        <v>0</v>
      </c>
      <c r="Q26" s="43"/>
      <c r="R26" s="43">
        <f t="shared" si="4"/>
        <v>0</v>
      </c>
      <c r="S26" s="43"/>
      <c r="T26" s="43">
        <f t="shared" si="5"/>
        <v>0</v>
      </c>
      <c r="U26" s="43" t="s">
        <v>5</v>
      </c>
      <c r="V26" s="43">
        <f t="shared" si="6"/>
        <v>100</v>
      </c>
      <c r="W26" s="43"/>
      <c r="X26" s="43">
        <f t="shared" si="7"/>
        <v>0</v>
      </c>
      <c r="Y26" s="43"/>
      <c r="Z26" s="44">
        <f t="shared" si="8"/>
        <v>0</v>
      </c>
      <c r="AA26" s="25">
        <f t="shared" si="9"/>
        <v>1062.5</v>
      </c>
      <c r="AB26" s="22"/>
    </row>
    <row r="27" spans="1:28" ht="18" customHeight="1">
      <c r="A27" s="43">
        <v>24</v>
      </c>
      <c r="B27" s="55" t="s">
        <v>118</v>
      </c>
      <c r="C27" s="55" t="s">
        <v>182</v>
      </c>
      <c r="D27" s="64" t="s">
        <v>119</v>
      </c>
      <c r="E27" s="64" t="s">
        <v>31</v>
      </c>
      <c r="F27" s="45" t="s">
        <v>5</v>
      </c>
      <c r="G27" s="45">
        <v>7.36</v>
      </c>
      <c r="H27" s="45">
        <f t="shared" si="0"/>
        <v>809.6</v>
      </c>
      <c r="I27" s="43" t="s">
        <v>5</v>
      </c>
      <c r="J27" s="65" t="str">
        <f t="shared" si="1"/>
        <v>ΟΚ</v>
      </c>
      <c r="K27" s="65"/>
      <c r="L27" s="65"/>
      <c r="M27" s="43"/>
      <c r="N27" s="43">
        <f t="shared" si="2"/>
        <v>0</v>
      </c>
      <c r="O27" s="43"/>
      <c r="P27" s="43">
        <f t="shared" si="3"/>
        <v>0</v>
      </c>
      <c r="Q27" s="43"/>
      <c r="R27" s="43">
        <f t="shared" si="4"/>
        <v>0</v>
      </c>
      <c r="S27" s="43" t="s">
        <v>5</v>
      </c>
      <c r="T27" s="43">
        <f t="shared" si="5"/>
        <v>150</v>
      </c>
      <c r="U27" s="43" t="s">
        <v>5</v>
      </c>
      <c r="V27" s="43">
        <f t="shared" si="6"/>
        <v>100</v>
      </c>
      <c r="W27" s="43"/>
      <c r="X27" s="43">
        <f t="shared" si="7"/>
        <v>0</v>
      </c>
      <c r="Y27" s="43"/>
      <c r="Z27" s="44">
        <f t="shared" si="8"/>
        <v>0</v>
      </c>
      <c r="AA27" s="25">
        <f t="shared" si="9"/>
        <v>1059.6</v>
      </c>
      <c r="AB27" s="22"/>
    </row>
    <row r="28" spans="1:28" ht="30">
      <c r="A28" s="43">
        <v>25</v>
      </c>
      <c r="B28" s="92" t="s">
        <v>123</v>
      </c>
      <c r="C28" s="92" t="s">
        <v>184</v>
      </c>
      <c r="D28" s="43" t="s">
        <v>124</v>
      </c>
      <c r="E28" s="43" t="s">
        <v>96</v>
      </c>
      <c r="F28" s="45" t="s">
        <v>5</v>
      </c>
      <c r="G28" s="45">
        <v>9</v>
      </c>
      <c r="H28" s="45">
        <f t="shared" si="0"/>
        <v>990</v>
      </c>
      <c r="I28" s="43" t="s">
        <v>5</v>
      </c>
      <c r="J28" s="65" t="str">
        <f t="shared" si="1"/>
        <v>ΟΚ</v>
      </c>
      <c r="K28" s="65"/>
      <c r="L28" s="65"/>
      <c r="M28" s="43"/>
      <c r="N28" s="43">
        <f t="shared" si="2"/>
        <v>0</v>
      </c>
      <c r="O28" s="43"/>
      <c r="P28" s="43">
        <f t="shared" si="3"/>
        <v>0</v>
      </c>
      <c r="Q28" s="43" t="s">
        <v>3</v>
      </c>
      <c r="R28" s="43">
        <f t="shared" si="4"/>
        <v>30</v>
      </c>
      <c r="S28" s="43"/>
      <c r="T28" s="43">
        <f t="shared" si="5"/>
        <v>0</v>
      </c>
      <c r="U28" s="43"/>
      <c r="V28" s="43">
        <f t="shared" si="6"/>
        <v>0</v>
      </c>
      <c r="W28" s="43"/>
      <c r="X28" s="43">
        <f t="shared" si="7"/>
        <v>0</v>
      </c>
      <c r="Y28" s="43"/>
      <c r="Z28" s="44">
        <f t="shared" si="8"/>
        <v>0</v>
      </c>
      <c r="AA28" s="25">
        <f t="shared" si="9"/>
        <v>1020</v>
      </c>
      <c r="AB28" s="22"/>
    </row>
    <row r="29" spans="1:28" ht="18" customHeight="1">
      <c r="A29" s="43">
        <v>26</v>
      </c>
      <c r="B29" s="55" t="s">
        <v>92</v>
      </c>
      <c r="C29" s="55" t="s">
        <v>171</v>
      </c>
      <c r="D29" s="64" t="s">
        <v>93</v>
      </c>
      <c r="E29" s="64" t="s">
        <v>61</v>
      </c>
      <c r="F29" s="45" t="s">
        <v>5</v>
      </c>
      <c r="G29" s="45">
        <v>7.66</v>
      </c>
      <c r="H29" s="45">
        <f t="shared" si="0"/>
        <v>842.6</v>
      </c>
      <c r="I29" s="43" t="s">
        <v>5</v>
      </c>
      <c r="J29" s="65" t="str">
        <f t="shared" si="1"/>
        <v>ΟΚ</v>
      </c>
      <c r="K29" s="65"/>
      <c r="L29" s="65"/>
      <c r="M29" s="43"/>
      <c r="N29" s="43">
        <f t="shared" si="2"/>
        <v>0</v>
      </c>
      <c r="O29" s="43"/>
      <c r="P29" s="43">
        <f t="shared" si="3"/>
        <v>0</v>
      </c>
      <c r="Q29" s="43"/>
      <c r="R29" s="43">
        <f t="shared" si="4"/>
        <v>0</v>
      </c>
      <c r="S29" s="43" t="s">
        <v>5</v>
      </c>
      <c r="T29" s="43">
        <f t="shared" si="5"/>
        <v>150</v>
      </c>
      <c r="U29" s="43"/>
      <c r="V29" s="43">
        <f t="shared" si="6"/>
        <v>0</v>
      </c>
      <c r="W29" s="43"/>
      <c r="X29" s="43">
        <f t="shared" si="7"/>
        <v>0</v>
      </c>
      <c r="Y29" s="43"/>
      <c r="Z29" s="44">
        <f t="shared" si="8"/>
        <v>0</v>
      </c>
      <c r="AA29" s="25">
        <f t="shared" si="9"/>
        <v>992.6</v>
      </c>
      <c r="AB29" s="22"/>
    </row>
    <row r="30" spans="1:28" ht="18" customHeight="1">
      <c r="A30" s="43">
        <v>27</v>
      </c>
      <c r="B30" s="55" t="s">
        <v>38</v>
      </c>
      <c r="C30" s="55" t="s">
        <v>152</v>
      </c>
      <c r="D30" s="64" t="s">
        <v>39</v>
      </c>
      <c r="E30" s="64" t="s">
        <v>40</v>
      </c>
      <c r="F30" s="45" t="s">
        <v>5</v>
      </c>
      <c r="G30" s="45">
        <v>6.04</v>
      </c>
      <c r="H30" s="45">
        <f t="shared" si="0"/>
        <v>664.4</v>
      </c>
      <c r="I30" s="43" t="s">
        <v>5</v>
      </c>
      <c r="J30" s="65" t="str">
        <f t="shared" si="1"/>
        <v>ΟΚ</v>
      </c>
      <c r="K30" s="65"/>
      <c r="L30" s="65"/>
      <c r="M30" s="43"/>
      <c r="N30" s="43">
        <f t="shared" si="2"/>
        <v>0</v>
      </c>
      <c r="O30" s="43"/>
      <c r="P30" s="43">
        <f t="shared" si="3"/>
        <v>0</v>
      </c>
      <c r="Q30" s="43"/>
      <c r="R30" s="43">
        <f t="shared" si="4"/>
        <v>0</v>
      </c>
      <c r="S30" s="43"/>
      <c r="T30" s="43">
        <f t="shared" si="5"/>
        <v>0</v>
      </c>
      <c r="U30" s="43"/>
      <c r="V30" s="43">
        <f t="shared" si="6"/>
        <v>0</v>
      </c>
      <c r="W30" s="43">
        <v>19</v>
      </c>
      <c r="X30" s="43">
        <f t="shared" si="7"/>
        <v>323</v>
      </c>
      <c r="Y30" s="43"/>
      <c r="Z30" s="44">
        <f t="shared" si="8"/>
        <v>0</v>
      </c>
      <c r="AA30" s="25">
        <f t="shared" si="9"/>
        <v>987.4</v>
      </c>
      <c r="AB30" s="22"/>
    </row>
    <row r="31" spans="1:28" ht="18" customHeight="1">
      <c r="A31" s="43">
        <v>28</v>
      </c>
      <c r="B31" s="55" t="s">
        <v>100</v>
      </c>
      <c r="C31" s="55" t="s">
        <v>174</v>
      </c>
      <c r="D31" s="64" t="s">
        <v>101</v>
      </c>
      <c r="E31" s="64" t="s">
        <v>37</v>
      </c>
      <c r="F31" s="45" t="s">
        <v>5</v>
      </c>
      <c r="G31" s="45">
        <v>8</v>
      </c>
      <c r="H31" s="45">
        <f t="shared" si="0"/>
        <v>880</v>
      </c>
      <c r="I31" s="43" t="s">
        <v>5</v>
      </c>
      <c r="J31" s="65" t="str">
        <f t="shared" si="1"/>
        <v>ΟΚ</v>
      </c>
      <c r="K31" s="65"/>
      <c r="L31" s="65"/>
      <c r="M31" s="43" t="s">
        <v>3</v>
      </c>
      <c r="N31" s="43">
        <f t="shared" si="2"/>
        <v>30</v>
      </c>
      <c r="O31" s="43"/>
      <c r="P31" s="43">
        <f t="shared" si="3"/>
        <v>0</v>
      </c>
      <c r="Q31" s="43" t="s">
        <v>3</v>
      </c>
      <c r="R31" s="43">
        <f t="shared" si="4"/>
        <v>30</v>
      </c>
      <c r="S31" s="43"/>
      <c r="T31" s="43">
        <f t="shared" si="5"/>
        <v>0</v>
      </c>
      <c r="U31" s="43"/>
      <c r="V31" s="43">
        <f t="shared" si="6"/>
        <v>0</v>
      </c>
      <c r="W31" s="43"/>
      <c r="X31" s="43">
        <f t="shared" si="7"/>
        <v>0</v>
      </c>
      <c r="Y31" s="43"/>
      <c r="Z31" s="44">
        <f t="shared" si="8"/>
        <v>0</v>
      </c>
      <c r="AA31" s="25">
        <f t="shared" si="9"/>
        <v>940</v>
      </c>
      <c r="AB31" s="22"/>
    </row>
    <row r="32" spans="1:28" ht="18" customHeight="1">
      <c r="A32" s="43">
        <v>29</v>
      </c>
      <c r="B32" s="55" t="s">
        <v>115</v>
      </c>
      <c r="C32" s="55" t="s">
        <v>181</v>
      </c>
      <c r="D32" s="64" t="s">
        <v>116</v>
      </c>
      <c r="E32" s="64" t="s">
        <v>117</v>
      </c>
      <c r="F32" s="45" t="s">
        <v>5</v>
      </c>
      <c r="G32" s="45">
        <v>6.2</v>
      </c>
      <c r="H32" s="45">
        <f t="shared" si="0"/>
        <v>682</v>
      </c>
      <c r="I32" s="43" t="s">
        <v>5</v>
      </c>
      <c r="J32" s="65" t="str">
        <f t="shared" si="1"/>
        <v>ΟΚ</v>
      </c>
      <c r="K32" s="65"/>
      <c r="L32" s="65"/>
      <c r="M32" s="43"/>
      <c r="N32" s="43">
        <f t="shared" si="2"/>
        <v>0</v>
      </c>
      <c r="O32" s="43"/>
      <c r="P32" s="43">
        <f t="shared" si="3"/>
        <v>0</v>
      </c>
      <c r="Q32" s="43"/>
      <c r="R32" s="43">
        <f t="shared" si="4"/>
        <v>0</v>
      </c>
      <c r="S32" s="43" t="s">
        <v>5</v>
      </c>
      <c r="T32" s="43">
        <f t="shared" si="5"/>
        <v>150</v>
      </c>
      <c r="U32" s="43" t="s">
        <v>5</v>
      </c>
      <c r="V32" s="43">
        <f t="shared" si="6"/>
        <v>100</v>
      </c>
      <c r="W32" s="43"/>
      <c r="X32" s="43">
        <f t="shared" si="7"/>
        <v>0</v>
      </c>
      <c r="Y32" s="43"/>
      <c r="Z32" s="44">
        <f t="shared" si="8"/>
        <v>0</v>
      </c>
      <c r="AA32" s="25">
        <f t="shared" si="9"/>
        <v>932</v>
      </c>
      <c r="AB32" s="22"/>
    </row>
    <row r="33" spans="1:28" ht="18" customHeight="1">
      <c r="A33" s="43">
        <v>30</v>
      </c>
      <c r="B33" s="55" t="s">
        <v>94</v>
      </c>
      <c r="C33" s="55" t="s">
        <v>172</v>
      </c>
      <c r="D33" s="64" t="s">
        <v>95</v>
      </c>
      <c r="E33" s="64" t="s">
        <v>96</v>
      </c>
      <c r="F33" s="45" t="s">
        <v>5</v>
      </c>
      <c r="G33" s="45">
        <v>7.05</v>
      </c>
      <c r="H33" s="45">
        <f t="shared" si="0"/>
        <v>775.5</v>
      </c>
      <c r="I33" s="43" t="s">
        <v>5</v>
      </c>
      <c r="J33" s="65" t="str">
        <f t="shared" si="1"/>
        <v>ΟΚ</v>
      </c>
      <c r="K33" s="65"/>
      <c r="L33" s="65"/>
      <c r="M33" s="43"/>
      <c r="N33" s="43">
        <f t="shared" si="2"/>
        <v>0</v>
      </c>
      <c r="O33" s="43"/>
      <c r="P33" s="43">
        <f t="shared" si="3"/>
        <v>0</v>
      </c>
      <c r="Q33" s="43"/>
      <c r="R33" s="43">
        <f t="shared" si="4"/>
        <v>0</v>
      </c>
      <c r="S33" s="43" t="s">
        <v>5</v>
      </c>
      <c r="T33" s="43">
        <f t="shared" si="5"/>
        <v>150</v>
      </c>
      <c r="U33" s="43"/>
      <c r="V33" s="43">
        <f t="shared" si="6"/>
        <v>0</v>
      </c>
      <c r="W33" s="43"/>
      <c r="X33" s="43">
        <f t="shared" si="7"/>
        <v>0</v>
      </c>
      <c r="Y33" s="43"/>
      <c r="Z33" s="44">
        <f t="shared" si="8"/>
        <v>0</v>
      </c>
      <c r="AA33" s="25">
        <f t="shared" si="9"/>
        <v>925.5</v>
      </c>
      <c r="AB33" s="22"/>
    </row>
    <row r="34" spans="1:28" ht="18" customHeight="1">
      <c r="A34" s="43">
        <v>31</v>
      </c>
      <c r="B34" s="55" t="s">
        <v>73</v>
      </c>
      <c r="C34" s="55" t="s">
        <v>164</v>
      </c>
      <c r="D34" s="64" t="s">
        <v>74</v>
      </c>
      <c r="E34" s="64" t="s">
        <v>75</v>
      </c>
      <c r="F34" s="45" t="s">
        <v>5</v>
      </c>
      <c r="G34" s="45">
        <v>7.09</v>
      </c>
      <c r="H34" s="45">
        <f t="shared" si="0"/>
        <v>779.9</v>
      </c>
      <c r="I34" s="43" t="s">
        <v>5</v>
      </c>
      <c r="J34" s="65" t="str">
        <f t="shared" si="1"/>
        <v>ΟΚ</v>
      </c>
      <c r="K34" s="65"/>
      <c r="L34" s="65"/>
      <c r="M34" s="43"/>
      <c r="N34" s="43">
        <f t="shared" si="2"/>
        <v>0</v>
      </c>
      <c r="O34" s="43"/>
      <c r="P34" s="43">
        <f t="shared" si="3"/>
        <v>0</v>
      </c>
      <c r="Q34" s="43" t="s">
        <v>3</v>
      </c>
      <c r="R34" s="43">
        <f t="shared" si="4"/>
        <v>30</v>
      </c>
      <c r="S34" s="43"/>
      <c r="T34" s="43">
        <f t="shared" si="5"/>
        <v>0</v>
      </c>
      <c r="U34" s="43" t="s">
        <v>5</v>
      </c>
      <c r="V34" s="43">
        <f t="shared" si="6"/>
        <v>100</v>
      </c>
      <c r="W34" s="43"/>
      <c r="X34" s="43">
        <f t="shared" si="7"/>
        <v>0</v>
      </c>
      <c r="Y34" s="43"/>
      <c r="Z34" s="44">
        <f t="shared" si="8"/>
        <v>0</v>
      </c>
      <c r="AA34" s="25">
        <f t="shared" si="9"/>
        <v>909.9</v>
      </c>
      <c r="AB34" s="22"/>
    </row>
    <row r="35" spans="1:28" ht="18" customHeight="1">
      <c r="A35" s="43">
        <v>32</v>
      </c>
      <c r="B35" s="55" t="s">
        <v>141</v>
      </c>
      <c r="C35" s="55" t="s">
        <v>191</v>
      </c>
      <c r="D35" s="64" t="s">
        <v>142</v>
      </c>
      <c r="E35" s="64" t="s">
        <v>37</v>
      </c>
      <c r="F35" s="45" t="s">
        <v>5</v>
      </c>
      <c r="G35" s="45">
        <v>6.87</v>
      </c>
      <c r="H35" s="45">
        <f t="shared" si="0"/>
        <v>755.7</v>
      </c>
      <c r="I35" s="43" t="s">
        <v>5</v>
      </c>
      <c r="J35" s="65" t="str">
        <f t="shared" si="1"/>
        <v>ΟΚ</v>
      </c>
      <c r="K35" s="65"/>
      <c r="L35" s="65"/>
      <c r="M35" s="43"/>
      <c r="N35" s="43">
        <f t="shared" si="2"/>
        <v>0</v>
      </c>
      <c r="O35" s="43"/>
      <c r="P35" s="43">
        <f t="shared" si="3"/>
        <v>0</v>
      </c>
      <c r="Q35" s="43" t="s">
        <v>3</v>
      </c>
      <c r="R35" s="43">
        <f t="shared" si="4"/>
        <v>30</v>
      </c>
      <c r="S35" s="43"/>
      <c r="T35" s="43">
        <f t="shared" si="5"/>
        <v>0</v>
      </c>
      <c r="U35" s="43" t="s">
        <v>5</v>
      </c>
      <c r="V35" s="43">
        <f t="shared" si="6"/>
        <v>100</v>
      </c>
      <c r="W35" s="43"/>
      <c r="X35" s="43">
        <f t="shared" si="7"/>
        <v>0</v>
      </c>
      <c r="Y35" s="43"/>
      <c r="Z35" s="44">
        <f t="shared" si="8"/>
        <v>0</v>
      </c>
      <c r="AA35" s="25">
        <f t="shared" si="9"/>
        <v>885.7</v>
      </c>
      <c r="AB35" s="22"/>
    </row>
    <row r="36" spans="1:28" ht="18" customHeight="1">
      <c r="A36" s="43">
        <v>33</v>
      </c>
      <c r="B36" s="55" t="s">
        <v>76</v>
      </c>
      <c r="C36" s="55" t="s">
        <v>165</v>
      </c>
      <c r="D36" s="64" t="s">
        <v>77</v>
      </c>
      <c r="E36" s="64" t="s">
        <v>78</v>
      </c>
      <c r="F36" s="45" t="s">
        <v>5</v>
      </c>
      <c r="G36" s="45">
        <v>7.66</v>
      </c>
      <c r="H36" s="45">
        <f t="shared" si="0"/>
        <v>842.6</v>
      </c>
      <c r="I36" s="43" t="s">
        <v>5</v>
      </c>
      <c r="J36" s="65" t="str">
        <f t="shared" si="1"/>
        <v>ΟΚ</v>
      </c>
      <c r="K36" s="65"/>
      <c r="L36" s="65"/>
      <c r="M36" s="43" t="s">
        <v>3</v>
      </c>
      <c r="N36" s="43">
        <f t="shared" si="2"/>
        <v>30</v>
      </c>
      <c r="O36" s="43"/>
      <c r="P36" s="43">
        <f t="shared" si="3"/>
        <v>0</v>
      </c>
      <c r="Q36" s="43"/>
      <c r="R36" s="43">
        <f t="shared" si="4"/>
        <v>0</v>
      </c>
      <c r="S36" s="43"/>
      <c r="T36" s="43">
        <f t="shared" si="5"/>
        <v>0</v>
      </c>
      <c r="U36" s="43"/>
      <c r="V36" s="43">
        <f t="shared" si="6"/>
        <v>0</v>
      </c>
      <c r="W36" s="43"/>
      <c r="X36" s="43">
        <f t="shared" si="7"/>
        <v>0</v>
      </c>
      <c r="Y36" s="43"/>
      <c r="Z36" s="44">
        <f t="shared" si="8"/>
        <v>0</v>
      </c>
      <c r="AA36" s="25">
        <f t="shared" si="9"/>
        <v>872.6</v>
      </c>
      <c r="AB36" s="22"/>
    </row>
    <row r="37" spans="1:28" ht="18" customHeight="1">
      <c r="A37" s="43">
        <v>34</v>
      </c>
      <c r="B37" s="55" t="s">
        <v>135</v>
      </c>
      <c r="C37" s="55" t="s">
        <v>189</v>
      </c>
      <c r="D37" s="64" t="s">
        <v>136</v>
      </c>
      <c r="E37" s="64" t="s">
        <v>137</v>
      </c>
      <c r="F37" s="45" t="s">
        <v>5</v>
      </c>
      <c r="G37" s="45">
        <v>6.36</v>
      </c>
      <c r="H37" s="45">
        <f t="shared" si="0"/>
        <v>699.6</v>
      </c>
      <c r="I37" s="43" t="s">
        <v>5</v>
      </c>
      <c r="J37" s="65" t="str">
        <f t="shared" si="1"/>
        <v>ΟΚ</v>
      </c>
      <c r="K37" s="65"/>
      <c r="L37" s="65" t="s">
        <v>5</v>
      </c>
      <c r="M37" s="43"/>
      <c r="N37" s="43">
        <f t="shared" si="2"/>
        <v>0</v>
      </c>
      <c r="O37" s="43"/>
      <c r="P37" s="43">
        <f t="shared" si="3"/>
        <v>0</v>
      </c>
      <c r="Q37" s="43" t="s">
        <v>3</v>
      </c>
      <c r="R37" s="43">
        <f t="shared" si="4"/>
        <v>30</v>
      </c>
      <c r="S37" s="43"/>
      <c r="T37" s="43">
        <f t="shared" si="5"/>
        <v>0</v>
      </c>
      <c r="U37" s="43" t="s">
        <v>5</v>
      </c>
      <c r="V37" s="43">
        <f t="shared" si="6"/>
        <v>100</v>
      </c>
      <c r="W37" s="43"/>
      <c r="X37" s="43">
        <f t="shared" si="7"/>
        <v>0</v>
      </c>
      <c r="Y37" s="43"/>
      <c r="Z37" s="44">
        <f t="shared" si="8"/>
        <v>0</v>
      </c>
      <c r="AA37" s="25">
        <f t="shared" si="9"/>
        <v>829.6</v>
      </c>
      <c r="AB37" s="22"/>
    </row>
    <row r="38" spans="1:28" ht="18" customHeight="1">
      <c r="A38" s="43">
        <v>35</v>
      </c>
      <c r="B38" s="55" t="s">
        <v>70</v>
      </c>
      <c r="C38" s="55" t="s">
        <v>163</v>
      </c>
      <c r="D38" s="64" t="s">
        <v>71</v>
      </c>
      <c r="E38" s="64" t="s">
        <v>72</v>
      </c>
      <c r="F38" s="45" t="s">
        <v>5</v>
      </c>
      <c r="G38" s="45">
        <v>6.95</v>
      </c>
      <c r="H38" s="45">
        <f t="shared" si="0"/>
        <v>764.5</v>
      </c>
      <c r="I38" s="43" t="s">
        <v>5</v>
      </c>
      <c r="J38" s="65" t="str">
        <f t="shared" si="1"/>
        <v>ΟΚ</v>
      </c>
      <c r="K38" s="65"/>
      <c r="L38" s="65"/>
      <c r="M38" s="43"/>
      <c r="N38" s="43">
        <f t="shared" si="2"/>
        <v>0</v>
      </c>
      <c r="O38" s="43"/>
      <c r="P38" s="43">
        <f t="shared" si="3"/>
        <v>0</v>
      </c>
      <c r="Q38" s="43"/>
      <c r="R38" s="43">
        <f t="shared" si="4"/>
        <v>0</v>
      </c>
      <c r="S38" s="43"/>
      <c r="T38" s="43">
        <f t="shared" si="5"/>
        <v>0</v>
      </c>
      <c r="U38" s="43"/>
      <c r="V38" s="43">
        <f t="shared" si="6"/>
        <v>0</v>
      </c>
      <c r="W38" s="43"/>
      <c r="X38" s="43">
        <f t="shared" si="7"/>
        <v>0</v>
      </c>
      <c r="Y38" s="43"/>
      <c r="Z38" s="44">
        <f t="shared" si="8"/>
        <v>0</v>
      </c>
      <c r="AA38" s="25">
        <f t="shared" si="9"/>
        <v>764.5</v>
      </c>
      <c r="AB38" s="22"/>
    </row>
    <row r="39" spans="1:28" ht="18" customHeight="1">
      <c r="A39" s="43">
        <v>36</v>
      </c>
      <c r="B39" s="55" t="s">
        <v>113</v>
      </c>
      <c r="C39" s="55" t="s">
        <v>180</v>
      </c>
      <c r="D39" s="64" t="s">
        <v>114</v>
      </c>
      <c r="E39" s="64" t="s">
        <v>61</v>
      </c>
      <c r="F39" s="45" t="s">
        <v>5</v>
      </c>
      <c r="G39" s="45">
        <v>6</v>
      </c>
      <c r="H39" s="45">
        <f t="shared" si="0"/>
        <v>660</v>
      </c>
      <c r="I39" s="43" t="s">
        <v>5</v>
      </c>
      <c r="J39" s="65" t="str">
        <f t="shared" si="1"/>
        <v>ΟΚ</v>
      </c>
      <c r="K39" s="65"/>
      <c r="L39" s="65"/>
      <c r="M39" s="43"/>
      <c r="N39" s="43">
        <f t="shared" si="2"/>
        <v>0</v>
      </c>
      <c r="O39" s="43"/>
      <c r="P39" s="43">
        <f t="shared" si="3"/>
        <v>0</v>
      </c>
      <c r="Q39" s="43"/>
      <c r="R39" s="43">
        <f t="shared" si="4"/>
        <v>0</v>
      </c>
      <c r="S39" s="43"/>
      <c r="T39" s="43">
        <f t="shared" si="5"/>
        <v>0</v>
      </c>
      <c r="U39" s="43" t="s">
        <v>5</v>
      </c>
      <c r="V39" s="43">
        <f t="shared" si="6"/>
        <v>100</v>
      </c>
      <c r="W39" s="43"/>
      <c r="X39" s="43">
        <f t="shared" si="7"/>
        <v>0</v>
      </c>
      <c r="Y39" s="43"/>
      <c r="Z39" s="44">
        <f t="shared" si="8"/>
        <v>0</v>
      </c>
      <c r="AA39" s="25">
        <f t="shared" si="9"/>
        <v>760</v>
      </c>
      <c r="AB39" s="22"/>
    </row>
    <row r="40" spans="1:28" ht="18" customHeight="1">
      <c r="A40" s="43">
        <v>37</v>
      </c>
      <c r="B40" s="55" t="s">
        <v>84</v>
      </c>
      <c r="C40" s="55" t="s">
        <v>168</v>
      </c>
      <c r="D40" s="64" t="s">
        <v>85</v>
      </c>
      <c r="E40" s="64" t="s">
        <v>86</v>
      </c>
      <c r="F40" s="45" t="s">
        <v>5</v>
      </c>
      <c r="G40" s="45">
        <v>6.72</v>
      </c>
      <c r="H40" s="45">
        <f t="shared" si="0"/>
        <v>739.1999999999999</v>
      </c>
      <c r="I40" s="43" t="s">
        <v>5</v>
      </c>
      <c r="J40" s="65" t="str">
        <f t="shared" si="1"/>
        <v>ΟΚ</v>
      </c>
      <c r="K40" s="65"/>
      <c r="L40" s="65" t="s">
        <v>5</v>
      </c>
      <c r="M40" s="43"/>
      <c r="N40" s="43">
        <f t="shared" si="2"/>
        <v>0</v>
      </c>
      <c r="O40" s="43"/>
      <c r="P40" s="43">
        <f t="shared" si="3"/>
        <v>0</v>
      </c>
      <c r="Q40" s="43"/>
      <c r="R40" s="43">
        <f t="shared" si="4"/>
        <v>0</v>
      </c>
      <c r="S40" s="43"/>
      <c r="T40" s="43">
        <f t="shared" si="5"/>
        <v>0</v>
      </c>
      <c r="U40" s="43"/>
      <c r="V40" s="43">
        <f t="shared" si="6"/>
        <v>0</v>
      </c>
      <c r="W40" s="43"/>
      <c r="X40" s="43">
        <f t="shared" si="7"/>
        <v>0</v>
      </c>
      <c r="Y40" s="43"/>
      <c r="Z40" s="44">
        <f t="shared" si="8"/>
        <v>0</v>
      </c>
      <c r="AA40" s="25">
        <f t="shared" si="9"/>
        <v>739.1999999999999</v>
      </c>
      <c r="AB40" s="22"/>
    </row>
    <row r="41" spans="1:28" ht="18" customHeight="1">
      <c r="A41" s="43">
        <v>38</v>
      </c>
      <c r="B41" s="55" t="s">
        <v>106</v>
      </c>
      <c r="C41" s="55" t="s">
        <v>177</v>
      </c>
      <c r="D41" s="64" t="s">
        <v>107</v>
      </c>
      <c r="E41" s="64" t="s">
        <v>55</v>
      </c>
      <c r="F41" s="45" t="s">
        <v>5</v>
      </c>
      <c r="G41" s="45">
        <v>6</v>
      </c>
      <c r="H41" s="45">
        <f t="shared" si="0"/>
        <v>660</v>
      </c>
      <c r="I41" s="43" t="s">
        <v>5</v>
      </c>
      <c r="J41" s="65" t="str">
        <f t="shared" si="1"/>
        <v>ΟΚ</v>
      </c>
      <c r="K41" s="65"/>
      <c r="L41" s="65"/>
      <c r="M41" s="43"/>
      <c r="N41" s="43">
        <f t="shared" si="2"/>
        <v>0</v>
      </c>
      <c r="O41" s="43"/>
      <c r="P41" s="43">
        <f t="shared" si="3"/>
        <v>0</v>
      </c>
      <c r="Q41" s="43" t="s">
        <v>2</v>
      </c>
      <c r="R41" s="43">
        <f t="shared" si="4"/>
        <v>70</v>
      </c>
      <c r="S41" s="43"/>
      <c r="T41" s="43">
        <f t="shared" si="5"/>
        <v>0</v>
      </c>
      <c r="U41" s="43"/>
      <c r="V41" s="43">
        <f t="shared" si="6"/>
        <v>0</v>
      </c>
      <c r="W41" s="43"/>
      <c r="X41" s="43">
        <f t="shared" si="7"/>
        <v>0</v>
      </c>
      <c r="Y41" s="43"/>
      <c r="Z41" s="44">
        <f t="shared" si="8"/>
        <v>0</v>
      </c>
      <c r="AA41" s="25">
        <f t="shared" si="9"/>
        <v>730</v>
      </c>
      <c r="AB41" s="22"/>
    </row>
    <row r="42" spans="1:28" ht="18" customHeight="1">
      <c r="A42" s="43">
        <v>39</v>
      </c>
      <c r="B42" s="55" t="s">
        <v>67</v>
      </c>
      <c r="C42" s="55" t="s">
        <v>162</v>
      </c>
      <c r="D42" s="64" t="s">
        <v>68</v>
      </c>
      <c r="E42" s="64" t="s">
        <v>69</v>
      </c>
      <c r="F42" s="45" t="s">
        <v>5</v>
      </c>
      <c r="G42" s="45">
        <v>6.5</v>
      </c>
      <c r="H42" s="45">
        <f t="shared" si="0"/>
        <v>715</v>
      </c>
      <c r="I42" s="43" t="s">
        <v>5</v>
      </c>
      <c r="J42" s="65" t="str">
        <f t="shared" si="1"/>
        <v>ΟΚ</v>
      </c>
      <c r="K42" s="65"/>
      <c r="L42" s="65"/>
      <c r="M42" s="43"/>
      <c r="N42" s="43">
        <f t="shared" si="2"/>
        <v>0</v>
      </c>
      <c r="O42" s="43"/>
      <c r="P42" s="43">
        <f t="shared" si="3"/>
        <v>0</v>
      </c>
      <c r="Q42" s="43"/>
      <c r="R42" s="43">
        <f t="shared" si="4"/>
        <v>0</v>
      </c>
      <c r="S42" s="43"/>
      <c r="T42" s="43">
        <f t="shared" si="5"/>
        <v>0</v>
      </c>
      <c r="U42" s="43"/>
      <c r="V42" s="43">
        <f t="shared" si="6"/>
        <v>0</v>
      </c>
      <c r="W42" s="43"/>
      <c r="X42" s="43">
        <f t="shared" si="7"/>
        <v>0</v>
      </c>
      <c r="Y42" s="43"/>
      <c r="Z42" s="44">
        <f t="shared" si="8"/>
        <v>0</v>
      </c>
      <c r="AA42" s="25">
        <f t="shared" si="9"/>
        <v>715</v>
      </c>
      <c r="AB42" s="22"/>
    </row>
    <row r="43" spans="1:28" ht="18" customHeight="1">
      <c r="A43" s="43">
        <v>40</v>
      </c>
      <c r="B43" s="55" t="s">
        <v>50</v>
      </c>
      <c r="C43" s="55" t="s">
        <v>156</v>
      </c>
      <c r="D43" s="64" t="s">
        <v>51</v>
      </c>
      <c r="E43" s="64" t="s">
        <v>52</v>
      </c>
      <c r="F43" s="45" t="s">
        <v>5</v>
      </c>
      <c r="G43" s="45">
        <v>6.45</v>
      </c>
      <c r="H43" s="45">
        <f t="shared" si="0"/>
        <v>709.5</v>
      </c>
      <c r="I43" s="43" t="s">
        <v>5</v>
      </c>
      <c r="J43" s="65" t="str">
        <f t="shared" si="1"/>
        <v>ΟΚ</v>
      </c>
      <c r="K43" s="65"/>
      <c r="L43" s="65" t="s">
        <v>5</v>
      </c>
      <c r="M43" s="43"/>
      <c r="N43" s="43">
        <f t="shared" si="2"/>
        <v>0</v>
      </c>
      <c r="O43" s="43"/>
      <c r="P43" s="43">
        <f t="shared" si="3"/>
        <v>0</v>
      </c>
      <c r="Q43" s="43"/>
      <c r="R43" s="43">
        <f t="shared" si="4"/>
        <v>0</v>
      </c>
      <c r="S43" s="43"/>
      <c r="T43" s="43">
        <f t="shared" si="5"/>
        <v>0</v>
      </c>
      <c r="U43" s="43"/>
      <c r="V43" s="43">
        <f t="shared" si="6"/>
        <v>0</v>
      </c>
      <c r="W43" s="43"/>
      <c r="X43" s="43">
        <f t="shared" si="7"/>
        <v>0</v>
      </c>
      <c r="Y43" s="43"/>
      <c r="Z43" s="44">
        <f t="shared" si="8"/>
        <v>0</v>
      </c>
      <c r="AA43" s="25">
        <f t="shared" si="9"/>
        <v>709.5</v>
      </c>
      <c r="AB43" s="22"/>
    </row>
    <row r="44" spans="1:28" ht="18" customHeight="1">
      <c r="A44" s="43">
        <v>41</v>
      </c>
      <c r="B44" s="55" t="s">
        <v>53</v>
      </c>
      <c r="C44" s="55" t="s">
        <v>157</v>
      </c>
      <c r="D44" s="64" t="s">
        <v>54</v>
      </c>
      <c r="E44" s="64" t="s">
        <v>55</v>
      </c>
      <c r="F44" s="45" t="s">
        <v>5</v>
      </c>
      <c r="G44" s="45">
        <v>5.5</v>
      </c>
      <c r="H44" s="45">
        <f t="shared" si="0"/>
        <v>605</v>
      </c>
      <c r="I44" s="43" t="s">
        <v>5</v>
      </c>
      <c r="J44" s="65" t="str">
        <f t="shared" si="1"/>
        <v>ΟΚ</v>
      </c>
      <c r="K44" s="65"/>
      <c r="L44" s="65"/>
      <c r="M44" s="43"/>
      <c r="N44" s="43">
        <f t="shared" si="2"/>
        <v>0</v>
      </c>
      <c r="O44" s="43"/>
      <c r="P44" s="43">
        <f t="shared" si="3"/>
        <v>0</v>
      </c>
      <c r="Q44" s="43"/>
      <c r="R44" s="43">
        <f t="shared" si="4"/>
        <v>0</v>
      </c>
      <c r="S44" s="43"/>
      <c r="T44" s="43">
        <f t="shared" si="5"/>
        <v>0</v>
      </c>
      <c r="U44" s="43"/>
      <c r="V44" s="43">
        <f t="shared" si="6"/>
        <v>0</v>
      </c>
      <c r="W44" s="43"/>
      <c r="X44" s="43">
        <f t="shared" si="7"/>
        <v>0</v>
      </c>
      <c r="Y44" s="43"/>
      <c r="Z44" s="44">
        <f t="shared" si="8"/>
        <v>0</v>
      </c>
      <c r="AA44" s="25">
        <f t="shared" si="9"/>
        <v>605</v>
      </c>
      <c r="AB44" s="22"/>
    </row>
  </sheetData>
  <sheetProtection password="EB34" sheet="1" objects="1" scenarios="1"/>
  <mergeCells count="5">
    <mergeCell ref="A1:E1"/>
    <mergeCell ref="A2:E2"/>
    <mergeCell ref="F2:I2"/>
    <mergeCell ref="M2:Z2"/>
    <mergeCell ref="AA2:AA3"/>
  </mergeCells>
  <dataValidations count="5">
    <dataValidation type="decimal" allowBlank="1" showInputMessage="1" showErrorMessage="1" sqref="G4:G44">
      <formula1>5</formula1>
      <formula2>10</formula2>
    </dataValidation>
    <dataValidation type="list" allowBlank="1" showInputMessage="1" showErrorMessage="1" sqref="S4:S44 U4:U44 K4:L44 I4:I44 F4:F44">
      <formula1>$AJ$17:$AJ$18</formula1>
    </dataValidation>
    <dataValidation type="list" allowBlank="1" showInputMessage="1" showErrorMessage="1" sqref="O4:O44 M4:M44 Q4:Q44">
      <formula1>$AK$17:$AK$19</formula1>
    </dataValidation>
    <dataValidation type="whole" allowBlank="1" showInputMessage="1" showErrorMessage="1" errorTitle="ΠΡΟΣΟΧΗ!" error="ΑΠΟ 1 ΕΩΣ 24 ΜΗΝΕΣ" sqref="W4:W44">
      <formula1>1</formula1>
      <formula2>24</formula2>
    </dataValidation>
    <dataValidation type="whole" allowBlank="1" showInputMessage="1" showErrorMessage="1" errorTitle="ΠΡΟΣΟΧΗ!" error="ΑΠΟ 1 ΕΩΣ 84 ΜΗΝΕΣ" sqref="Y4:Y44">
      <formula1>1</formula1>
      <formula2>84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8"/>
  <sheetViews>
    <sheetView workbookViewId="0" topLeftCell="A1">
      <pane xSplit="5" topLeftCell="W1" activePane="topRight" state="frozen"/>
      <selection pane="topRight" activeCell="A1" sqref="A1:AB8"/>
    </sheetView>
  </sheetViews>
  <sheetFormatPr defaultColWidth="9.140625" defaultRowHeight="15"/>
  <cols>
    <col min="1" max="1" width="4.8515625" style="23" customWidth="1"/>
    <col min="2" max="3" width="15.00390625" style="1" customWidth="1"/>
    <col min="4" max="4" width="25.140625" style="1" customWidth="1"/>
    <col min="5" max="5" width="26.421875" style="1" customWidth="1"/>
    <col min="6" max="7" width="9.7109375" style="1" customWidth="1"/>
    <col min="8" max="8" width="7.28125" style="1" customWidth="1"/>
    <col min="9" max="9" width="16.00390625" style="1" customWidth="1"/>
    <col min="10" max="10" width="15.00390625" style="1" customWidth="1"/>
    <col min="11" max="12" width="14.00390625" style="1" customWidth="1"/>
    <col min="13" max="13" width="10.140625" style="1" customWidth="1"/>
    <col min="14" max="14" width="7.28125" style="1" customWidth="1"/>
    <col min="15" max="15" width="10.28125" style="1" customWidth="1"/>
    <col min="16" max="16" width="7.28125" style="1" customWidth="1"/>
    <col min="17" max="17" width="9.7109375" style="1" customWidth="1"/>
    <col min="18" max="18" width="7.28125" style="1" customWidth="1"/>
    <col min="19" max="19" width="10.421875" style="1" customWidth="1"/>
    <col min="20" max="20" width="7.28125" style="1" customWidth="1"/>
    <col min="21" max="21" width="10.28125" style="1" customWidth="1"/>
    <col min="22" max="22" width="7.28125" style="1" customWidth="1"/>
    <col min="23" max="23" width="17.140625" style="1" customWidth="1"/>
    <col min="24" max="24" width="7.28125" style="1" customWidth="1"/>
    <col min="25" max="25" width="13.140625" style="1" customWidth="1"/>
    <col min="26" max="26" width="7.8515625" style="1" customWidth="1"/>
    <col min="27" max="27" width="9.57421875" style="1" customWidth="1"/>
    <col min="28" max="28" width="17.140625" style="1" customWidth="1"/>
    <col min="29" max="29" width="20.00390625" style="1" customWidth="1"/>
    <col min="30" max="36" width="9.140625" style="1" customWidth="1"/>
    <col min="37" max="38" width="9.140625" style="1" hidden="1" customWidth="1"/>
    <col min="39" max="16384" width="9.140625" style="1" customWidth="1"/>
  </cols>
  <sheetData>
    <row r="1" spans="1:28" ht="105" customHeight="1">
      <c r="A1" s="93" t="s">
        <v>211</v>
      </c>
      <c r="B1" s="94"/>
      <c r="C1" s="94"/>
      <c r="D1" s="94"/>
      <c r="E1" s="94"/>
      <c r="F1" s="87"/>
      <c r="G1" s="87"/>
      <c r="H1" s="87"/>
      <c r="I1" s="95"/>
      <c r="J1" s="88"/>
      <c r="K1" s="88"/>
      <c r="L1" s="96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9"/>
      <c r="AA1" s="87"/>
      <c r="AB1" s="70"/>
    </row>
    <row r="2" spans="1:28" s="2" customFormat="1" ht="15.75">
      <c r="A2" s="71" t="s">
        <v>7</v>
      </c>
      <c r="B2" s="72"/>
      <c r="C2" s="72"/>
      <c r="D2" s="72"/>
      <c r="E2" s="72"/>
      <c r="F2" s="72" t="s">
        <v>0</v>
      </c>
      <c r="G2" s="72"/>
      <c r="H2" s="72"/>
      <c r="I2" s="73"/>
      <c r="J2" s="74"/>
      <c r="K2" s="74"/>
      <c r="L2" s="74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3"/>
      <c r="AA2" s="75"/>
      <c r="AB2" s="75"/>
    </row>
    <row r="3" spans="1:28" s="9" customFormat="1" ht="94.5" customHeight="1">
      <c r="A3" s="55" t="s">
        <v>1</v>
      </c>
      <c r="B3" s="76" t="s">
        <v>28</v>
      </c>
      <c r="C3" s="77" t="s">
        <v>147</v>
      </c>
      <c r="D3" s="77" t="s">
        <v>8</v>
      </c>
      <c r="E3" s="77" t="s">
        <v>9</v>
      </c>
      <c r="F3" s="78" t="s">
        <v>16</v>
      </c>
      <c r="G3" s="78" t="s">
        <v>11</v>
      </c>
      <c r="H3" s="78" t="s">
        <v>4</v>
      </c>
      <c r="I3" s="76" t="s">
        <v>17</v>
      </c>
      <c r="J3" s="79"/>
      <c r="K3" s="80" t="s">
        <v>12</v>
      </c>
      <c r="L3" s="81" t="s">
        <v>14</v>
      </c>
      <c r="M3" s="76" t="s">
        <v>18</v>
      </c>
      <c r="N3" s="76" t="s">
        <v>4</v>
      </c>
      <c r="O3" s="76" t="s">
        <v>19</v>
      </c>
      <c r="P3" s="76" t="s">
        <v>4</v>
      </c>
      <c r="Q3" s="76" t="s">
        <v>20</v>
      </c>
      <c r="R3" s="77" t="s">
        <v>4</v>
      </c>
      <c r="S3" s="76" t="s">
        <v>21</v>
      </c>
      <c r="T3" s="76" t="s">
        <v>4</v>
      </c>
      <c r="U3" s="76" t="s">
        <v>22</v>
      </c>
      <c r="V3" s="76" t="s">
        <v>4</v>
      </c>
      <c r="W3" s="76" t="s">
        <v>23</v>
      </c>
      <c r="X3" s="76" t="s">
        <v>4</v>
      </c>
      <c r="Y3" s="76" t="s">
        <v>24</v>
      </c>
      <c r="Z3" s="82" t="s">
        <v>4</v>
      </c>
      <c r="AA3" s="83" t="s">
        <v>10</v>
      </c>
      <c r="AB3" s="76" t="s">
        <v>148</v>
      </c>
    </row>
    <row r="4" spans="1:28" ht="18" customHeight="1">
      <c r="A4" s="43">
        <v>1</v>
      </c>
      <c r="B4" s="55" t="s">
        <v>84</v>
      </c>
      <c r="C4" s="55" t="s">
        <v>168</v>
      </c>
      <c r="D4" s="64" t="s">
        <v>85</v>
      </c>
      <c r="E4" s="64" t="s">
        <v>86</v>
      </c>
      <c r="F4" s="45" t="s">
        <v>5</v>
      </c>
      <c r="G4" s="45">
        <v>6.72</v>
      </c>
      <c r="H4" s="45">
        <f aca="true" t="shared" si="0" ref="H4:H8">G4*110</f>
        <v>739.1999999999999</v>
      </c>
      <c r="I4" s="43" t="s">
        <v>5</v>
      </c>
      <c r="J4" s="65" t="str">
        <f aca="true" t="shared" si="1" ref="J4:J8">IF(AND(F4="ΝΑΙ",I4="ΝΑΙ"),"ΟΚ","ΑΠΟΡΡΙΠΤΕΤΑΙ")</f>
        <v>ΟΚ</v>
      </c>
      <c r="K4" s="65"/>
      <c r="L4" s="65" t="s">
        <v>5</v>
      </c>
      <c r="M4" s="43"/>
      <c r="N4" s="43">
        <f aca="true" t="shared" si="2" ref="N4:N8">IF(M4="ΑΡΙΣΤΗ",70,IF(M4="ΠΟΛΥ ΚΑΛΗ",50,IF(M4="ΚΑΛΗ",30,)))</f>
        <v>0</v>
      </c>
      <c r="O4" s="43"/>
      <c r="P4" s="43">
        <f aca="true" t="shared" si="3" ref="P4:P8">IF(O4="ΑΡΙΣΤΗ",70,IF(O4="ΠΟΛΥ ΚΑΛΗ",50,IF(O4="ΚΑΛΗ",30,)))</f>
        <v>0</v>
      </c>
      <c r="Q4" s="43"/>
      <c r="R4" s="43">
        <f aca="true" t="shared" si="4" ref="R4:R8">IF(Q4="ΑΡΙΣΤΗ",70,IF(Q4="ΠΟΛΥ ΚΑΛΗ",50,IF(Q4="ΚΑΛΗ",30,)))</f>
        <v>0</v>
      </c>
      <c r="S4" s="43"/>
      <c r="T4" s="43">
        <f aca="true" t="shared" si="5" ref="T4:T8">IF(S4="ΝΑΙ",150,0)</f>
        <v>0</v>
      </c>
      <c r="U4" s="43"/>
      <c r="V4" s="43">
        <f aca="true" t="shared" si="6" ref="V4:V8">IF(U4="ΝΑΙ",100,0)</f>
        <v>0</v>
      </c>
      <c r="W4" s="43"/>
      <c r="X4" s="43">
        <f aca="true" t="shared" si="7" ref="X4:X8">W4*17</f>
        <v>0</v>
      </c>
      <c r="Y4" s="43">
        <v>84</v>
      </c>
      <c r="Z4" s="44">
        <f aca="true" t="shared" si="8" ref="Z4:Z8">Y4*7</f>
        <v>588</v>
      </c>
      <c r="AA4" s="66">
        <f aca="true" t="shared" si="9" ref="AA4:AA8">H4+T4+N4+P4+R4+X4+Z4+V4</f>
        <v>1327.1999999999998</v>
      </c>
      <c r="AB4" s="43"/>
    </row>
    <row r="5" spans="1:28" ht="18" customHeight="1">
      <c r="A5" s="43">
        <v>2</v>
      </c>
      <c r="B5" s="55" t="s">
        <v>138</v>
      </c>
      <c r="C5" s="55" t="s">
        <v>190</v>
      </c>
      <c r="D5" s="64" t="s">
        <v>139</v>
      </c>
      <c r="E5" s="64" t="s">
        <v>140</v>
      </c>
      <c r="F5" s="45" t="s">
        <v>5</v>
      </c>
      <c r="G5" s="45">
        <v>9.86</v>
      </c>
      <c r="H5" s="45">
        <f t="shared" si="0"/>
        <v>1084.6</v>
      </c>
      <c r="I5" s="43" t="s">
        <v>5</v>
      </c>
      <c r="J5" s="65" t="str">
        <f t="shared" si="1"/>
        <v>ΟΚ</v>
      </c>
      <c r="K5" s="65"/>
      <c r="L5" s="65" t="s">
        <v>5</v>
      </c>
      <c r="M5" s="43"/>
      <c r="N5" s="43">
        <f t="shared" si="2"/>
        <v>0</v>
      </c>
      <c r="O5" s="43"/>
      <c r="P5" s="43">
        <f t="shared" si="3"/>
        <v>0</v>
      </c>
      <c r="Q5" s="43"/>
      <c r="R5" s="43">
        <f t="shared" si="4"/>
        <v>0</v>
      </c>
      <c r="S5" s="43"/>
      <c r="T5" s="43">
        <f t="shared" si="5"/>
        <v>0</v>
      </c>
      <c r="U5" s="43"/>
      <c r="V5" s="43">
        <f t="shared" si="6"/>
        <v>0</v>
      </c>
      <c r="W5" s="43"/>
      <c r="X5" s="43">
        <f t="shared" si="7"/>
        <v>0</v>
      </c>
      <c r="Y5" s="43">
        <v>16</v>
      </c>
      <c r="Z5" s="44">
        <f t="shared" si="8"/>
        <v>112</v>
      </c>
      <c r="AA5" s="66">
        <f t="shared" si="9"/>
        <v>1196.6</v>
      </c>
      <c r="AB5" s="43"/>
    </row>
    <row r="6" spans="1:28" ht="18" customHeight="1">
      <c r="A6" s="43">
        <v>3</v>
      </c>
      <c r="B6" s="55" t="s">
        <v>29</v>
      </c>
      <c r="C6" s="55" t="s">
        <v>149</v>
      </c>
      <c r="D6" s="64" t="s">
        <v>30</v>
      </c>
      <c r="E6" s="64" t="s">
        <v>31</v>
      </c>
      <c r="F6" s="45" t="s">
        <v>5</v>
      </c>
      <c r="G6" s="45">
        <v>8.15</v>
      </c>
      <c r="H6" s="45">
        <f t="shared" si="0"/>
        <v>896.5</v>
      </c>
      <c r="I6" s="43" t="s">
        <v>5</v>
      </c>
      <c r="J6" s="65" t="str">
        <f t="shared" si="1"/>
        <v>ΟΚ</v>
      </c>
      <c r="K6" s="65"/>
      <c r="L6" s="65" t="s">
        <v>5</v>
      </c>
      <c r="M6" s="43"/>
      <c r="N6" s="43">
        <f t="shared" si="2"/>
        <v>0</v>
      </c>
      <c r="O6" s="43"/>
      <c r="P6" s="43">
        <f t="shared" si="3"/>
        <v>0</v>
      </c>
      <c r="Q6" s="43"/>
      <c r="R6" s="43">
        <f t="shared" si="4"/>
        <v>0</v>
      </c>
      <c r="S6" s="43"/>
      <c r="T6" s="43">
        <f t="shared" si="5"/>
        <v>0</v>
      </c>
      <c r="U6" s="43"/>
      <c r="V6" s="43">
        <f t="shared" si="6"/>
        <v>0</v>
      </c>
      <c r="W6" s="43">
        <v>14</v>
      </c>
      <c r="X6" s="43">
        <f t="shared" si="7"/>
        <v>238</v>
      </c>
      <c r="Y6" s="43"/>
      <c r="Z6" s="44">
        <f t="shared" si="8"/>
        <v>0</v>
      </c>
      <c r="AA6" s="66">
        <f t="shared" si="9"/>
        <v>1134.5</v>
      </c>
      <c r="AB6" s="43"/>
    </row>
    <row r="7" spans="1:28" ht="18" customHeight="1">
      <c r="A7" s="43">
        <v>4</v>
      </c>
      <c r="B7" s="55" t="s">
        <v>135</v>
      </c>
      <c r="C7" s="55" t="s">
        <v>189</v>
      </c>
      <c r="D7" s="64" t="s">
        <v>136</v>
      </c>
      <c r="E7" s="64" t="s">
        <v>137</v>
      </c>
      <c r="F7" s="45" t="s">
        <v>5</v>
      </c>
      <c r="G7" s="45">
        <v>6.36</v>
      </c>
      <c r="H7" s="45">
        <f t="shared" si="0"/>
        <v>699.6</v>
      </c>
      <c r="I7" s="43" t="s">
        <v>5</v>
      </c>
      <c r="J7" s="65" t="str">
        <f t="shared" si="1"/>
        <v>ΟΚ</v>
      </c>
      <c r="K7" s="65"/>
      <c r="L7" s="65" t="s">
        <v>5</v>
      </c>
      <c r="M7" s="43"/>
      <c r="N7" s="43">
        <f t="shared" si="2"/>
        <v>0</v>
      </c>
      <c r="O7" s="43"/>
      <c r="P7" s="43">
        <f t="shared" si="3"/>
        <v>0</v>
      </c>
      <c r="Q7" s="43" t="s">
        <v>3</v>
      </c>
      <c r="R7" s="43">
        <f t="shared" si="4"/>
        <v>30</v>
      </c>
      <c r="S7" s="43"/>
      <c r="T7" s="43">
        <f t="shared" si="5"/>
        <v>0</v>
      </c>
      <c r="U7" s="43" t="s">
        <v>5</v>
      </c>
      <c r="V7" s="43">
        <f t="shared" si="6"/>
        <v>100</v>
      </c>
      <c r="W7" s="43"/>
      <c r="X7" s="43">
        <f t="shared" si="7"/>
        <v>0</v>
      </c>
      <c r="Y7" s="43">
        <v>36</v>
      </c>
      <c r="Z7" s="44">
        <f t="shared" si="8"/>
        <v>252</v>
      </c>
      <c r="AA7" s="66">
        <f t="shared" si="9"/>
        <v>1081.6</v>
      </c>
      <c r="AB7" s="43"/>
    </row>
    <row r="8" spans="1:28" ht="18" customHeight="1">
      <c r="A8" s="43">
        <v>5</v>
      </c>
      <c r="B8" s="55" t="s">
        <v>50</v>
      </c>
      <c r="C8" s="55" t="s">
        <v>156</v>
      </c>
      <c r="D8" s="64" t="s">
        <v>51</v>
      </c>
      <c r="E8" s="64" t="s">
        <v>52</v>
      </c>
      <c r="F8" s="45" t="s">
        <v>5</v>
      </c>
      <c r="G8" s="45">
        <v>6.45</v>
      </c>
      <c r="H8" s="45">
        <f t="shared" si="0"/>
        <v>709.5</v>
      </c>
      <c r="I8" s="43" t="s">
        <v>5</v>
      </c>
      <c r="J8" s="65" t="str">
        <f t="shared" si="1"/>
        <v>ΟΚ</v>
      </c>
      <c r="K8" s="65"/>
      <c r="L8" s="65" t="s">
        <v>5</v>
      </c>
      <c r="M8" s="43"/>
      <c r="N8" s="43">
        <f t="shared" si="2"/>
        <v>0</v>
      </c>
      <c r="O8" s="43"/>
      <c r="P8" s="43">
        <f t="shared" si="3"/>
        <v>0</v>
      </c>
      <c r="Q8" s="43"/>
      <c r="R8" s="43">
        <f t="shared" si="4"/>
        <v>0</v>
      </c>
      <c r="S8" s="43"/>
      <c r="T8" s="43">
        <f t="shared" si="5"/>
        <v>0</v>
      </c>
      <c r="U8" s="43"/>
      <c r="V8" s="43">
        <f t="shared" si="6"/>
        <v>0</v>
      </c>
      <c r="W8" s="43"/>
      <c r="X8" s="43">
        <f t="shared" si="7"/>
        <v>0</v>
      </c>
      <c r="Y8" s="43">
        <v>7</v>
      </c>
      <c r="Z8" s="44">
        <f t="shared" si="8"/>
        <v>49</v>
      </c>
      <c r="AA8" s="66">
        <f t="shared" si="9"/>
        <v>758.5</v>
      </c>
      <c r="AB8" s="43"/>
    </row>
  </sheetData>
  <sheetProtection password="EB34" sheet="1" objects="1" scenarios="1"/>
  <mergeCells count="4">
    <mergeCell ref="A1:E1"/>
    <mergeCell ref="A2:E2"/>
    <mergeCell ref="F2:I2"/>
    <mergeCell ref="M2:Z2"/>
  </mergeCells>
  <dataValidations count="4">
    <dataValidation type="whole" allowBlank="1" showInputMessage="1" showErrorMessage="1" errorTitle="ΠΡΟΣΟΧΗ!" error="ΑΠΟ 1 ΕΩΣ 84 ΜΗΝΕΣ" sqref="Y4:Y8">
      <formula1>1</formula1>
      <formula2>84</formula2>
    </dataValidation>
    <dataValidation type="whole" allowBlank="1" showInputMessage="1" showErrorMessage="1" errorTitle="ΠΡΟΣΟΧΗ!" error="ΑΠΟ 1 ΕΩΣ 24 ΜΗΝΕΣ" sqref="W4:W8">
      <formula1>1</formula1>
      <formula2>24</formula2>
    </dataValidation>
    <dataValidation type="list" allowBlank="1" showInputMessage="1" showErrorMessage="1" sqref="O4:O8 U4:U8 K4:M8 I4:I8 F4:F8 S4:S8 Q4:Q8">
      <formula1>#REF!</formula1>
    </dataValidation>
    <dataValidation type="decimal" allowBlank="1" showInputMessage="1" showErrorMessage="1" sqref="G4:G8">
      <formula1>5</formula1>
      <formula2>10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44"/>
  <sheetViews>
    <sheetView workbookViewId="0" topLeftCell="A1">
      <pane xSplit="5" topLeftCell="T1" activePane="topRight" state="frozen"/>
      <selection pane="topRight" activeCell="E19" sqref="A1:XFD1048576"/>
    </sheetView>
  </sheetViews>
  <sheetFormatPr defaultColWidth="9.140625" defaultRowHeight="15"/>
  <cols>
    <col min="1" max="1" width="4.8515625" style="1" customWidth="1"/>
    <col min="2" max="3" width="15.140625" style="1" customWidth="1"/>
    <col min="4" max="4" width="25.140625" style="1" customWidth="1"/>
    <col min="5" max="5" width="25.28125" style="1" customWidth="1"/>
    <col min="6" max="7" width="9.7109375" style="1" customWidth="1"/>
    <col min="8" max="8" width="7.28125" style="1" customWidth="1"/>
    <col min="9" max="9" width="15.421875" style="1" customWidth="1"/>
    <col min="10" max="10" width="15.00390625" style="1" customWidth="1"/>
    <col min="11" max="12" width="14.00390625" style="1" customWidth="1"/>
    <col min="13" max="13" width="9.8515625" style="1" customWidth="1"/>
    <col min="14" max="14" width="7.28125" style="1" customWidth="1"/>
    <col min="15" max="15" width="10.28125" style="1" customWidth="1"/>
    <col min="16" max="16" width="7.28125" style="1" customWidth="1"/>
    <col min="17" max="17" width="10.140625" style="1" customWidth="1"/>
    <col min="18" max="18" width="7.28125" style="1" customWidth="1"/>
    <col min="19" max="19" width="10.7109375" style="1" customWidth="1"/>
    <col min="20" max="20" width="7.28125" style="1" customWidth="1"/>
    <col min="21" max="21" width="10.57421875" style="1" customWidth="1"/>
    <col min="22" max="22" width="7.28125" style="1" customWidth="1"/>
    <col min="23" max="23" width="17.57421875" style="1" customWidth="1"/>
    <col min="24" max="24" width="7.8515625" style="1" customWidth="1"/>
    <col min="25" max="25" width="9.57421875" style="1" customWidth="1"/>
    <col min="26" max="26" width="15.28125" style="1" customWidth="1"/>
    <col min="27" max="34" width="9.140625" style="1" customWidth="1"/>
    <col min="35" max="36" width="9.140625" style="1" hidden="1" customWidth="1"/>
    <col min="37" max="16384" width="9.140625" style="1" customWidth="1"/>
  </cols>
  <sheetData>
    <row r="1" spans="1:25" ht="87.75" customHeight="1">
      <c r="A1" s="34" t="s">
        <v>212</v>
      </c>
      <c r="B1" s="35"/>
      <c r="C1" s="35"/>
      <c r="D1" s="35"/>
      <c r="E1" s="35"/>
      <c r="F1" s="5"/>
      <c r="G1" s="5"/>
      <c r="H1" s="5"/>
      <c r="I1" s="16"/>
      <c r="J1" s="12"/>
      <c r="K1" s="12"/>
      <c r="L1" s="17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5"/>
    </row>
    <row r="2" spans="1:24" s="2" customFormat="1" ht="15.75">
      <c r="A2" s="31" t="s">
        <v>7</v>
      </c>
      <c r="B2" s="32"/>
      <c r="C2" s="32"/>
      <c r="D2" s="32"/>
      <c r="E2" s="32"/>
      <c r="F2" s="32" t="s">
        <v>0</v>
      </c>
      <c r="G2" s="32"/>
      <c r="H2" s="32"/>
      <c r="I2" s="33"/>
      <c r="J2" s="13"/>
      <c r="K2" s="13"/>
      <c r="L2" s="13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3"/>
    </row>
    <row r="3" spans="1:26" s="9" customFormat="1" ht="94.5" customHeight="1">
      <c r="A3" s="6" t="s">
        <v>1</v>
      </c>
      <c r="B3" s="6" t="s">
        <v>28</v>
      </c>
      <c r="C3" s="11" t="s">
        <v>147</v>
      </c>
      <c r="D3" s="11" t="s">
        <v>8</v>
      </c>
      <c r="E3" s="11" t="s">
        <v>9</v>
      </c>
      <c r="F3" s="8" t="s">
        <v>16</v>
      </c>
      <c r="G3" s="8" t="s">
        <v>11</v>
      </c>
      <c r="H3" s="8" t="s">
        <v>4</v>
      </c>
      <c r="I3" s="6" t="s">
        <v>17</v>
      </c>
      <c r="J3" s="14"/>
      <c r="K3" s="15" t="s">
        <v>12</v>
      </c>
      <c r="L3" s="18" t="s">
        <v>15</v>
      </c>
      <c r="M3" s="6" t="s">
        <v>18</v>
      </c>
      <c r="N3" s="6" t="s">
        <v>4</v>
      </c>
      <c r="O3" s="6" t="s">
        <v>19</v>
      </c>
      <c r="P3" s="6" t="s">
        <v>4</v>
      </c>
      <c r="Q3" s="6" t="s">
        <v>20</v>
      </c>
      <c r="R3" s="11" t="s">
        <v>4</v>
      </c>
      <c r="S3" s="6" t="s">
        <v>21</v>
      </c>
      <c r="T3" s="6" t="s">
        <v>4</v>
      </c>
      <c r="U3" s="6" t="s">
        <v>22</v>
      </c>
      <c r="V3" s="6" t="s">
        <v>4</v>
      </c>
      <c r="W3" s="6" t="s">
        <v>25</v>
      </c>
      <c r="X3" s="7" t="s">
        <v>4</v>
      </c>
      <c r="Y3" s="29" t="s">
        <v>10</v>
      </c>
      <c r="Z3" s="6" t="s">
        <v>148</v>
      </c>
    </row>
    <row r="4" spans="1:36" ht="30">
      <c r="A4" s="3">
        <v>1</v>
      </c>
      <c r="B4" s="21" t="s">
        <v>145</v>
      </c>
      <c r="C4" s="21" t="s">
        <v>193</v>
      </c>
      <c r="D4" s="3" t="s">
        <v>146</v>
      </c>
      <c r="E4" s="3" t="s">
        <v>86</v>
      </c>
      <c r="F4" s="5" t="s">
        <v>5</v>
      </c>
      <c r="G4" s="5">
        <v>5.95</v>
      </c>
      <c r="H4" s="5">
        <f>G4*110</f>
        <v>654.5</v>
      </c>
      <c r="I4" s="3" t="s">
        <v>5</v>
      </c>
      <c r="J4" s="12" t="str">
        <f>IF(AND(F4="ΝΑΙ",I4="ΝΑΙ"),"ΟΚ","ΑΠΟΡΡΙΠΤΕΤΑΙ")</f>
        <v>ΟΚ</v>
      </c>
      <c r="K4" s="12" t="s">
        <v>5</v>
      </c>
      <c r="L4" s="12" t="s">
        <v>5</v>
      </c>
      <c r="M4" s="3"/>
      <c r="N4" s="3">
        <f>IF(M4="ΑΡΙΣΤΗ",70,IF(M4="ΠΟΛΥ ΚΑΛΗ",50,IF(M4="ΚΑΛΗ",30,)))</f>
        <v>0</v>
      </c>
      <c r="O4" s="3"/>
      <c r="P4" s="3">
        <f>IF(O4="ΑΡΙΣΤΗ",70,IF(O4="ΠΟΛΥ ΚΑΛΗ",50,IF(O4="ΚΑΛΗ",30,)))</f>
        <v>0</v>
      </c>
      <c r="Q4" s="3"/>
      <c r="R4" s="3">
        <f>IF(Q4="ΑΡΙΣΤΗ",70,IF(Q4="ΠΟΛΥ ΚΑΛΗ",50,IF(Q4="ΚΑΛΗ",30,)))</f>
        <v>0</v>
      </c>
      <c r="S4" s="3"/>
      <c r="T4" s="3">
        <f>IF(S4="ΝΑΙ",150,0)</f>
        <v>0</v>
      </c>
      <c r="U4" s="3"/>
      <c r="V4" s="3">
        <f>IF(U4="ΝΑΙ",100,0)</f>
        <v>0</v>
      </c>
      <c r="W4" s="3"/>
      <c r="X4" s="4">
        <f>W4*17</f>
        <v>0</v>
      </c>
      <c r="Y4" s="10">
        <f>H4+T4+N4+P4+R4+X4+V4</f>
        <v>654.5</v>
      </c>
      <c r="Z4" s="3" t="s">
        <v>12</v>
      </c>
      <c r="AI4" s="1" t="s">
        <v>13</v>
      </c>
      <c r="AJ4" s="1" t="s">
        <v>6</v>
      </c>
    </row>
    <row r="5" spans="1:26" s="9" customFormat="1" ht="18" customHeight="1">
      <c r="A5" s="3">
        <v>2</v>
      </c>
      <c r="B5" s="21" t="s">
        <v>87</v>
      </c>
      <c r="C5" s="21" t="s">
        <v>169</v>
      </c>
      <c r="D5" s="3" t="s">
        <v>88</v>
      </c>
      <c r="E5" s="3" t="s">
        <v>89</v>
      </c>
      <c r="F5" s="5" t="s">
        <v>5</v>
      </c>
      <c r="G5" s="5">
        <v>7.54</v>
      </c>
      <c r="H5" s="5">
        <f>G5*110</f>
        <v>829.4</v>
      </c>
      <c r="I5" s="3" t="s">
        <v>5</v>
      </c>
      <c r="J5" s="12" t="str">
        <f>IF(AND(F5="ΝΑΙ",I5="ΝΑΙ"),"ΟΚ","ΑΠΟΡΡΙΠΤΕΤΑΙ")</f>
        <v>ΟΚ</v>
      </c>
      <c r="K5" s="24"/>
      <c r="L5" s="12" t="s">
        <v>5</v>
      </c>
      <c r="M5" s="3"/>
      <c r="N5" s="3">
        <f>IF(M5="ΑΡΙΣΤΗ",70,IF(M5="ΠΟΛΥ ΚΑΛΗ",50,IF(M5="ΚΑΛΗ",30,)))</f>
        <v>0</v>
      </c>
      <c r="O5" s="3"/>
      <c r="P5" s="3">
        <f>IF(O5="ΑΡΙΣΤΗ",70,IF(O5="ΠΟΛΥ ΚΑΛΗ",50,IF(O5="ΚΑΛΗ",30,)))</f>
        <v>0</v>
      </c>
      <c r="Q5" s="3"/>
      <c r="R5" s="3">
        <f>IF(Q5="ΑΡΙΣΤΗ",70,IF(Q5="ΠΟΛΥ ΚΑΛΗ",50,IF(Q5="ΚΑΛΗ",30,)))</f>
        <v>0</v>
      </c>
      <c r="S5" s="3" t="s">
        <v>5</v>
      </c>
      <c r="T5" s="3">
        <f>IF(S5="ΝΑΙ",150,0)</f>
        <v>150</v>
      </c>
      <c r="U5" s="3" t="s">
        <v>5</v>
      </c>
      <c r="V5" s="3">
        <f>IF(U5="ΝΑΙ",100,0)</f>
        <v>100</v>
      </c>
      <c r="W5" s="3">
        <v>24</v>
      </c>
      <c r="X5" s="4">
        <f>W5*17</f>
        <v>408</v>
      </c>
      <c r="Y5" s="10">
        <f>H5+T5+N5+P5+R5+X5+V5</f>
        <v>1487.4</v>
      </c>
      <c r="Z5" s="6"/>
    </row>
    <row r="6" spans="1:36" ht="18" customHeight="1">
      <c r="A6" s="3">
        <v>3</v>
      </c>
      <c r="B6" s="21" t="s">
        <v>120</v>
      </c>
      <c r="C6" s="21" t="s">
        <v>183</v>
      </c>
      <c r="D6" s="3" t="s">
        <v>121</v>
      </c>
      <c r="E6" s="3" t="s">
        <v>122</v>
      </c>
      <c r="F6" s="5" t="s">
        <v>5</v>
      </c>
      <c r="G6" s="5">
        <v>9.75</v>
      </c>
      <c r="H6" s="5">
        <f>G6*110</f>
        <v>1072.5</v>
      </c>
      <c r="I6" s="3" t="s">
        <v>5</v>
      </c>
      <c r="J6" s="12" t="str">
        <f>IF(AND(F6="ΝΑΙ",I6="ΝΑΙ"),"ΟΚ","ΑΠΟΡΡΙΠΤΕΤΑΙ")</f>
        <v>ΟΚ</v>
      </c>
      <c r="K6" s="12"/>
      <c r="L6" s="12" t="s">
        <v>5</v>
      </c>
      <c r="M6" s="3"/>
      <c r="N6" s="3">
        <f>IF(M6="ΑΡΙΣΤΗ",70,IF(M6="ΠΟΛΥ ΚΑΛΗ",50,IF(M6="ΚΑΛΗ",30,)))</f>
        <v>0</v>
      </c>
      <c r="O6" s="3"/>
      <c r="P6" s="3">
        <f>IF(O6="ΑΡΙΣΤΗ",70,IF(O6="ΠΟΛΥ ΚΑΛΗ",50,IF(O6="ΚΑΛΗ",30,)))</f>
        <v>0</v>
      </c>
      <c r="Q6" s="3"/>
      <c r="R6" s="3">
        <f>IF(Q6="ΑΡΙΣΤΗ",70,IF(Q6="ΠΟΛΥ ΚΑΛΗ",50,IF(Q6="ΚΑΛΗ",30,)))</f>
        <v>0</v>
      </c>
      <c r="S6" s="3" t="s">
        <v>5</v>
      </c>
      <c r="T6" s="3">
        <f>IF(S6="ΝΑΙ",150,0)</f>
        <v>150</v>
      </c>
      <c r="U6" s="3"/>
      <c r="V6" s="3">
        <f>IF(U6="ΝΑΙ",100,0)</f>
        <v>0</v>
      </c>
      <c r="W6" s="3"/>
      <c r="X6" s="4">
        <f>W6*17</f>
        <v>0</v>
      </c>
      <c r="Y6" s="10">
        <f>H6+T6+N6+P6+R6+X6+V6</f>
        <v>1222.5</v>
      </c>
      <c r="Z6" s="3"/>
      <c r="AA6" s="20"/>
      <c r="AB6" s="19"/>
      <c r="AI6" s="1" t="s">
        <v>5</v>
      </c>
      <c r="AJ6" s="1" t="s">
        <v>2</v>
      </c>
    </row>
    <row r="7" spans="1:36" ht="30">
      <c r="A7" s="3">
        <v>4</v>
      </c>
      <c r="B7" s="21" t="s">
        <v>100</v>
      </c>
      <c r="C7" s="21" t="s">
        <v>174</v>
      </c>
      <c r="D7" s="3" t="s">
        <v>101</v>
      </c>
      <c r="E7" s="3" t="s">
        <v>37</v>
      </c>
      <c r="F7" s="5" t="s">
        <v>5</v>
      </c>
      <c r="G7" s="5">
        <v>8</v>
      </c>
      <c r="H7" s="5">
        <f>G7*110</f>
        <v>880</v>
      </c>
      <c r="I7" s="3" t="s">
        <v>5</v>
      </c>
      <c r="J7" s="12" t="str">
        <f>IF(AND(F7="ΝΑΙ",I7="ΝΑΙ"),"ΟΚ","ΑΠΟΡΡΙΠΤΕΤΑΙ")</f>
        <v>ΟΚ</v>
      </c>
      <c r="K7" s="12"/>
      <c r="L7" s="12" t="s">
        <v>5</v>
      </c>
      <c r="M7" s="3" t="s">
        <v>3</v>
      </c>
      <c r="N7" s="3">
        <f>IF(M7="ΑΡΙΣΤΗ",70,IF(M7="ΠΟΛΥ ΚΑΛΗ",50,IF(M7="ΚΑΛΗ",30,)))</f>
        <v>30</v>
      </c>
      <c r="O7" s="3"/>
      <c r="P7" s="3">
        <f>IF(O7="ΑΡΙΣΤΗ",70,IF(O7="ΠΟΛΥ ΚΑΛΗ",50,IF(O7="ΚΑΛΗ",30,)))</f>
        <v>0</v>
      </c>
      <c r="Q7" s="3" t="s">
        <v>3</v>
      </c>
      <c r="R7" s="3">
        <f>IF(Q7="ΑΡΙΣΤΗ",70,IF(Q7="ΠΟΛΥ ΚΑΛΗ",50,IF(Q7="ΚΑΛΗ",30,)))</f>
        <v>30</v>
      </c>
      <c r="S7" s="3"/>
      <c r="T7" s="3">
        <f>IF(S7="ΝΑΙ",150,0)</f>
        <v>0</v>
      </c>
      <c r="U7" s="3"/>
      <c r="V7" s="3">
        <f>IF(U7="ΝΑΙ",100,0)</f>
        <v>0</v>
      </c>
      <c r="W7" s="3"/>
      <c r="X7" s="4">
        <f>W7*17</f>
        <v>0</v>
      </c>
      <c r="Y7" s="10">
        <f>H7+T7+N7+P7+R7+X7+V7</f>
        <v>940</v>
      </c>
      <c r="Z7" s="3"/>
      <c r="AJ7" s="1" t="s">
        <v>3</v>
      </c>
    </row>
    <row r="8" spans="1:26" ht="30">
      <c r="A8" s="3">
        <v>5</v>
      </c>
      <c r="B8" s="21" t="s">
        <v>50</v>
      </c>
      <c r="C8" s="21" t="s">
        <v>156</v>
      </c>
      <c r="D8" s="3" t="s">
        <v>51</v>
      </c>
      <c r="E8" s="3" t="s">
        <v>52</v>
      </c>
      <c r="F8" s="5" t="s">
        <v>5</v>
      </c>
      <c r="G8" s="5">
        <v>6.45</v>
      </c>
      <c r="H8" s="5">
        <f>G8*110</f>
        <v>709.5</v>
      </c>
      <c r="I8" s="3" t="s">
        <v>5</v>
      </c>
      <c r="J8" s="12" t="str">
        <f>IF(AND(F8="ΝΑΙ",I8="ΝΑΙ"),"ΟΚ","ΑΠΟΡΡΙΠΤΕΤΑΙ")</f>
        <v>ΟΚ</v>
      </c>
      <c r="K8" s="18"/>
      <c r="L8" s="30" t="s">
        <v>5</v>
      </c>
      <c r="M8" s="6"/>
      <c r="N8" s="3">
        <f>IF(M8="ΑΡΙΣΤΗ",70,IF(M8="ΠΟΛΥ ΚΑΛΗ",50,IF(M8="ΚΑΛΗ",30,)))</f>
        <v>0</v>
      </c>
      <c r="O8" s="6"/>
      <c r="P8" s="3">
        <f>IF(O8="ΑΡΙΣΤΗ",70,IF(O8="ΠΟΛΥ ΚΑΛΗ",50,IF(O8="ΚΑΛΗ",30,)))</f>
        <v>0</v>
      </c>
      <c r="Q8" s="6"/>
      <c r="R8" s="3">
        <f>IF(Q8="ΑΡΙΣΤΗ",70,IF(Q8="ΠΟΛΥ ΚΑΛΗ",50,IF(Q8="ΚΑΛΗ",30,)))</f>
        <v>0</v>
      </c>
      <c r="S8" s="6"/>
      <c r="T8" s="3">
        <f>IF(S8="ΝΑΙ",150,0)</f>
        <v>0</v>
      </c>
      <c r="U8" s="6"/>
      <c r="V8" s="3">
        <f>IF(U8="ΝΑΙ",100,0)</f>
        <v>0</v>
      </c>
      <c r="W8" s="6"/>
      <c r="X8" s="4">
        <f>W8*17</f>
        <v>0</v>
      </c>
      <c r="Y8" s="10">
        <f>H8+T8+N8+P8+R8+X8+V8</f>
        <v>709.5</v>
      </c>
      <c r="Z8" s="3"/>
    </row>
    <row r="9" spans="25:27" ht="15">
      <c r="Y9" s="19"/>
      <c r="Z9" s="19"/>
      <c r="AA9" s="19"/>
    </row>
    <row r="10" spans="25:27" ht="15">
      <c r="Y10" s="19"/>
      <c r="Z10" s="19"/>
      <c r="AA10" s="19"/>
    </row>
    <row r="11" spans="25:27" ht="15">
      <c r="Y11" s="19"/>
      <c r="Z11" s="19"/>
      <c r="AA11" s="19"/>
    </row>
    <row r="12" spans="25:27" ht="15">
      <c r="Y12" s="19"/>
      <c r="Z12" s="19"/>
      <c r="AA12" s="19"/>
    </row>
    <row r="13" spans="25:27" ht="15">
      <c r="Y13" s="19"/>
      <c r="Z13" s="19"/>
      <c r="AA13" s="19"/>
    </row>
    <row r="14" spans="25:27" ht="15">
      <c r="Y14" s="19"/>
      <c r="Z14" s="19"/>
      <c r="AA14" s="19"/>
    </row>
    <row r="15" spans="25:27" ht="15">
      <c r="Y15" s="19"/>
      <c r="Z15" s="19"/>
      <c r="AA15" s="19"/>
    </row>
    <row r="16" spans="25:27" ht="15">
      <c r="Y16" s="19"/>
      <c r="Z16" s="19"/>
      <c r="AA16" s="19"/>
    </row>
    <row r="17" spans="25:27" ht="15">
      <c r="Y17" s="19"/>
      <c r="Z17" s="19"/>
      <c r="AA17" s="19"/>
    </row>
    <row r="18" spans="25:27" ht="15">
      <c r="Y18" s="19"/>
      <c r="Z18" s="19"/>
      <c r="AA18" s="19"/>
    </row>
    <row r="19" spans="25:27" ht="15">
      <c r="Y19" s="19"/>
      <c r="Z19" s="19"/>
      <c r="AA19" s="19"/>
    </row>
    <row r="20" spans="25:27" ht="15">
      <c r="Y20" s="19"/>
      <c r="Z20" s="19"/>
      <c r="AA20" s="19"/>
    </row>
    <row r="21" spans="25:27" ht="15">
      <c r="Y21" s="19"/>
      <c r="Z21" s="19"/>
      <c r="AA21" s="19"/>
    </row>
    <row r="22" spans="25:27" ht="15">
      <c r="Y22" s="19"/>
      <c r="Z22" s="19"/>
      <c r="AA22" s="19"/>
    </row>
    <row r="23" spans="25:27" ht="15">
      <c r="Y23" s="19"/>
      <c r="Z23" s="19"/>
      <c r="AA23" s="19"/>
    </row>
    <row r="24" spans="25:27" ht="15">
      <c r="Y24" s="19"/>
      <c r="Z24" s="19"/>
      <c r="AA24" s="19"/>
    </row>
    <row r="25" spans="25:27" ht="15">
      <c r="Y25" s="19"/>
      <c r="Z25" s="19"/>
      <c r="AA25" s="19"/>
    </row>
    <row r="26" spans="25:27" ht="15">
      <c r="Y26" s="19"/>
      <c r="Z26" s="19"/>
      <c r="AA26" s="19"/>
    </row>
    <row r="27" spans="25:27" ht="15">
      <c r="Y27" s="19"/>
      <c r="Z27" s="19"/>
      <c r="AA27" s="19"/>
    </row>
    <row r="28" spans="25:27" ht="15">
      <c r="Y28" s="19"/>
      <c r="Z28" s="19"/>
      <c r="AA28" s="19"/>
    </row>
    <row r="29" spans="25:27" ht="15">
      <c r="Y29" s="19"/>
      <c r="Z29" s="19"/>
      <c r="AA29" s="19"/>
    </row>
    <row r="30" spans="25:27" ht="15">
      <c r="Y30" s="19"/>
      <c r="Z30" s="19"/>
      <c r="AA30" s="19"/>
    </row>
    <row r="31" spans="25:27" ht="15">
      <c r="Y31" s="19"/>
      <c r="Z31" s="19"/>
      <c r="AA31" s="19"/>
    </row>
    <row r="32" spans="25:27" ht="15">
      <c r="Y32" s="19"/>
      <c r="Z32" s="19"/>
      <c r="AA32" s="19"/>
    </row>
    <row r="33" spans="25:27" ht="15">
      <c r="Y33" s="19"/>
      <c r="Z33" s="19"/>
      <c r="AA33" s="19"/>
    </row>
    <row r="34" spans="25:27" ht="15">
      <c r="Y34" s="19"/>
      <c r="Z34" s="19"/>
      <c r="AA34" s="19"/>
    </row>
    <row r="35" spans="25:27" ht="15">
      <c r="Y35" s="19"/>
      <c r="Z35" s="19"/>
      <c r="AA35" s="19"/>
    </row>
    <row r="36" spans="25:27" ht="15">
      <c r="Y36" s="19"/>
      <c r="Z36" s="19"/>
      <c r="AA36" s="19"/>
    </row>
    <row r="37" spans="25:27" ht="15">
      <c r="Y37" s="19"/>
      <c r="Z37" s="19"/>
      <c r="AA37" s="19"/>
    </row>
    <row r="38" spans="25:27" ht="15">
      <c r="Y38" s="19"/>
      <c r="Z38" s="19"/>
      <c r="AA38" s="19"/>
    </row>
    <row r="39" spans="25:27" ht="15">
      <c r="Y39" s="19"/>
      <c r="Z39" s="19"/>
      <c r="AA39" s="19"/>
    </row>
    <row r="40" spans="25:27" ht="15">
      <c r="Y40" s="19"/>
      <c r="Z40" s="19"/>
      <c r="AA40" s="19"/>
    </row>
    <row r="41" spans="25:27" ht="15">
      <c r="Y41" s="19"/>
      <c r="Z41" s="19"/>
      <c r="AA41" s="19"/>
    </row>
    <row r="42" spans="25:27" ht="15">
      <c r="Y42" s="19"/>
      <c r="Z42" s="19"/>
      <c r="AA42" s="19"/>
    </row>
    <row r="43" spans="25:27" ht="15">
      <c r="Y43" s="19"/>
      <c r="Z43" s="19"/>
      <c r="AA43" s="19"/>
    </row>
    <row r="44" spans="25:27" ht="15">
      <c r="Y44" s="19"/>
      <c r="Z44" s="19"/>
      <c r="AA44" s="19"/>
    </row>
  </sheetData>
  <sheetProtection password="EB34" sheet="1" objects="1" scenarios="1"/>
  <mergeCells count="4">
    <mergeCell ref="A2:E2"/>
    <mergeCell ref="F2:I2"/>
    <mergeCell ref="M2:X2"/>
    <mergeCell ref="A1:E1"/>
  </mergeCells>
  <dataValidations count="5">
    <dataValidation type="whole" allowBlank="1" showInputMessage="1" showErrorMessage="1" errorTitle="ΠΡΟΣΟΧΗ!" error="ΑΠΟ 1 ΕΩΣ 24 ΜΗΝΕΣ" sqref="W4 W6:W8">
      <formula1>1</formula1>
      <formula2>24</formula2>
    </dataValidation>
    <dataValidation type="list" allowBlank="1" showInputMessage="1" showErrorMessage="1" sqref="F4:F8 I4:I8">
      <formula1>$AK$5:$AK$6</formula1>
    </dataValidation>
    <dataValidation type="list" allowBlank="1" showInputMessage="1" showErrorMessage="1" sqref="K4:L8 S4:S8 U4:U8">
      <formula1>$AI$6:$AI$6</formula1>
    </dataValidation>
    <dataValidation type="list" allowBlank="1" showInputMessage="1" showErrorMessage="1" sqref="M4:M8 Q4:Q8 O4:O8">
      <formula1>$AJ$6:$AJ$7</formula1>
    </dataValidation>
    <dataValidation type="decimal" allowBlank="1" showInputMessage="1" showErrorMessage="1" sqref="G4:G8">
      <formula1>5</formula1>
      <formula2>10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4"/>
  <sheetViews>
    <sheetView workbookViewId="0" topLeftCell="A1">
      <pane xSplit="5" topLeftCell="F1" activePane="topRight" state="frozen"/>
      <selection pane="topRight" activeCell="D19" sqref="A1:XFD1048576"/>
    </sheetView>
  </sheetViews>
  <sheetFormatPr defaultColWidth="9.140625" defaultRowHeight="15"/>
  <cols>
    <col min="1" max="1" width="4.8515625" style="70" customWidth="1"/>
    <col min="2" max="3" width="15.421875" style="70" customWidth="1"/>
    <col min="4" max="4" width="25.140625" style="70" customWidth="1"/>
    <col min="5" max="5" width="25.28125" style="70" customWidth="1"/>
    <col min="6" max="7" width="9.7109375" style="70" customWidth="1"/>
    <col min="8" max="8" width="7.28125" style="70" customWidth="1"/>
    <col min="9" max="9" width="16.00390625" style="70" customWidth="1"/>
    <col min="10" max="10" width="15.00390625" style="70" customWidth="1"/>
    <col min="11" max="12" width="14.00390625" style="70" customWidth="1"/>
    <col min="13" max="13" width="10.140625" style="70" customWidth="1"/>
    <col min="14" max="14" width="7.28125" style="70" customWidth="1"/>
    <col min="15" max="15" width="10.28125" style="70" customWidth="1"/>
    <col min="16" max="16" width="7.28125" style="70" customWidth="1"/>
    <col min="17" max="17" width="9.7109375" style="70" customWidth="1"/>
    <col min="18" max="18" width="7.28125" style="70" customWidth="1"/>
    <col min="19" max="19" width="10.421875" style="70" customWidth="1"/>
    <col min="20" max="20" width="7.28125" style="70" customWidth="1"/>
    <col min="21" max="21" width="10.28125" style="70" customWidth="1"/>
    <col min="22" max="22" width="7.28125" style="70" customWidth="1"/>
    <col min="23" max="23" width="17.140625" style="70" customWidth="1"/>
    <col min="24" max="24" width="7.28125" style="70" customWidth="1"/>
    <col min="25" max="25" width="13.140625" style="70" customWidth="1"/>
    <col min="26" max="26" width="7.8515625" style="70" customWidth="1"/>
    <col min="27" max="27" width="9.57421875" style="70" customWidth="1"/>
    <col min="28" max="36" width="9.140625" style="70" customWidth="1"/>
    <col min="37" max="38" width="9.140625" style="70" hidden="1" customWidth="1"/>
    <col min="39" max="16384" width="9.140625" style="70" customWidth="1"/>
  </cols>
  <sheetData>
    <row r="1" spans="1:27" ht="93.75" customHeight="1">
      <c r="A1" s="93" t="s">
        <v>213</v>
      </c>
      <c r="B1" s="94"/>
      <c r="C1" s="94"/>
      <c r="D1" s="94"/>
      <c r="E1" s="94"/>
      <c r="F1" s="87"/>
      <c r="G1" s="87"/>
      <c r="H1" s="87"/>
      <c r="I1" s="95"/>
      <c r="J1" s="88"/>
      <c r="K1" s="88"/>
      <c r="L1" s="96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9"/>
      <c r="AA1" s="87"/>
    </row>
    <row r="2" spans="1:27" s="75" customFormat="1" ht="15.75">
      <c r="A2" s="71" t="s">
        <v>7</v>
      </c>
      <c r="B2" s="72"/>
      <c r="C2" s="72"/>
      <c r="D2" s="72"/>
      <c r="E2" s="72"/>
      <c r="F2" s="72" t="s">
        <v>0</v>
      </c>
      <c r="G2" s="72"/>
      <c r="H2" s="72"/>
      <c r="I2" s="73"/>
      <c r="J2" s="74"/>
      <c r="K2" s="74"/>
      <c r="L2" s="74"/>
      <c r="M2" s="72" t="s">
        <v>27</v>
      </c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3"/>
      <c r="AA2" s="97" t="s">
        <v>10</v>
      </c>
    </row>
    <row r="3" spans="1:27" s="84" customFormat="1" ht="94.5" customHeight="1">
      <c r="A3" s="76" t="s">
        <v>1</v>
      </c>
      <c r="B3" s="76" t="s">
        <v>28</v>
      </c>
      <c r="C3" s="77" t="s">
        <v>147</v>
      </c>
      <c r="D3" s="77" t="s">
        <v>8</v>
      </c>
      <c r="E3" s="77" t="s">
        <v>9</v>
      </c>
      <c r="F3" s="78" t="s">
        <v>26</v>
      </c>
      <c r="G3" s="78" t="s">
        <v>11</v>
      </c>
      <c r="H3" s="78" t="s">
        <v>4</v>
      </c>
      <c r="I3" s="76" t="s">
        <v>17</v>
      </c>
      <c r="J3" s="79"/>
      <c r="K3" s="80" t="s">
        <v>12</v>
      </c>
      <c r="L3" s="81" t="s">
        <v>14</v>
      </c>
      <c r="M3" s="76" t="s">
        <v>18</v>
      </c>
      <c r="N3" s="76" t="s">
        <v>4</v>
      </c>
      <c r="O3" s="76" t="s">
        <v>19</v>
      </c>
      <c r="P3" s="76" t="s">
        <v>4</v>
      </c>
      <c r="Q3" s="76" t="s">
        <v>20</v>
      </c>
      <c r="R3" s="77" t="s">
        <v>4</v>
      </c>
      <c r="S3" s="76" t="s">
        <v>21</v>
      </c>
      <c r="T3" s="76" t="s">
        <v>4</v>
      </c>
      <c r="U3" s="76" t="s">
        <v>22</v>
      </c>
      <c r="V3" s="76" t="s">
        <v>4</v>
      </c>
      <c r="W3" s="76" t="s">
        <v>23</v>
      </c>
      <c r="X3" s="76" t="s">
        <v>4</v>
      </c>
      <c r="Y3" s="76" t="s">
        <v>24</v>
      </c>
      <c r="Z3" s="82" t="s">
        <v>4</v>
      </c>
      <c r="AA3" s="98"/>
    </row>
    <row r="4" spans="1:38" ht="15">
      <c r="A4" s="85">
        <v>1</v>
      </c>
      <c r="B4" s="76" t="s">
        <v>53</v>
      </c>
      <c r="C4" s="76" t="s">
        <v>157</v>
      </c>
      <c r="D4" s="99" t="s">
        <v>54</v>
      </c>
      <c r="E4" s="99" t="s">
        <v>55</v>
      </c>
      <c r="F4" s="87" t="s">
        <v>5</v>
      </c>
      <c r="G4" s="87">
        <v>5.5</v>
      </c>
      <c r="H4" s="87">
        <f aca="true" t="shared" si="0" ref="H4">G4*110</f>
        <v>605</v>
      </c>
      <c r="I4" s="85" t="s">
        <v>5</v>
      </c>
      <c r="J4" s="88" t="str">
        <f aca="true" t="shared" si="1" ref="J4">IF(AND(F4="ΝΑΙ",I4="ΝΑΙ"),"ΟΚ","ΑΠΟΡΡΙΠΤΕΤΑΙ")</f>
        <v>ΟΚ</v>
      </c>
      <c r="K4" s="88"/>
      <c r="L4" s="88"/>
      <c r="M4" s="85"/>
      <c r="N4" s="85">
        <f aca="true" t="shared" si="2" ref="N4">IF(M4="ΑΡΙΣΤΗ",70,IF(M4="ΠΟΛΥ ΚΑΛΗ",50,IF(M4="ΚΑΛΗ",30,)))</f>
        <v>0</v>
      </c>
      <c r="O4" s="85"/>
      <c r="P4" s="85">
        <f aca="true" t="shared" si="3" ref="P4">IF(O4="ΑΡΙΣΤΗ",70,IF(O4="ΠΟΛΥ ΚΑΛΗ",50,IF(O4="ΚΑΛΗ",30,)))</f>
        <v>0</v>
      </c>
      <c r="Q4" s="85"/>
      <c r="R4" s="85">
        <f aca="true" t="shared" si="4" ref="R4">IF(Q4="ΑΡΙΣΤΗ",70,IF(Q4="ΠΟΛΥ ΚΑΛΗ",50,IF(Q4="ΚΑΛΗ",30,)))</f>
        <v>0</v>
      </c>
      <c r="S4" s="85"/>
      <c r="T4" s="85">
        <f aca="true" t="shared" si="5" ref="T4">IF(S4="ΝΑΙ",150,0)</f>
        <v>0</v>
      </c>
      <c r="U4" s="85"/>
      <c r="V4" s="85">
        <f aca="true" t="shared" si="6" ref="V4">IF(U4="ΝΑΙ",100,0)</f>
        <v>0</v>
      </c>
      <c r="W4" s="85"/>
      <c r="X4" s="85">
        <f aca="true" t="shared" si="7" ref="X4">W4*17</f>
        <v>0</v>
      </c>
      <c r="Y4" s="85">
        <v>84</v>
      </c>
      <c r="Z4" s="89">
        <f aca="true" t="shared" si="8" ref="Z4">Y4*7</f>
        <v>588</v>
      </c>
      <c r="AA4" s="90">
        <f aca="true" t="shared" si="9" ref="AA4">H4+T4+N4+P4+R4+X4+Z4+V4</f>
        <v>1193</v>
      </c>
      <c r="AK4" s="70" t="s">
        <v>5</v>
      </c>
      <c r="AL4" s="70" t="s">
        <v>2</v>
      </c>
    </row>
  </sheetData>
  <sheetProtection password="EB34" sheet="1" objects="1" scenarios="1"/>
  <mergeCells count="5">
    <mergeCell ref="A1:E1"/>
    <mergeCell ref="A2:E2"/>
    <mergeCell ref="F2:I2"/>
    <mergeCell ref="M2:Z2"/>
    <mergeCell ref="AA2:AA3"/>
  </mergeCells>
  <dataValidations count="5">
    <dataValidation type="decimal" allowBlank="1" showInputMessage="1" showErrorMessage="1" sqref="G4">
      <formula1>5</formula1>
      <formula2>10</formula2>
    </dataValidation>
    <dataValidation type="list" allowBlank="1" showInputMessage="1" showErrorMessage="1" sqref="K4:L4 I4 F4 S4 U4">
      <formula1>$AK$4:$AK$4</formula1>
    </dataValidation>
    <dataValidation type="list" allowBlank="1" showInputMessage="1" showErrorMessage="1" sqref="O4 M4 Q4">
      <formula1>$AL$4:$AL$4</formula1>
    </dataValidation>
    <dataValidation type="whole" allowBlank="1" showInputMessage="1" showErrorMessage="1" errorTitle="ΠΡΟΣΟΧΗ!" error="ΑΠΟ 1 ΕΩΣ 24 ΜΗΝΕΣ" sqref="W4">
      <formula1>1</formula1>
      <formula2>24</formula2>
    </dataValidation>
    <dataValidation type="whole" allowBlank="1" showInputMessage="1" showErrorMessage="1" errorTitle="ΠΡΟΣΟΧΗ!" error="ΑΠΟ 1 ΕΩΣ 84 ΜΗΝΕΣ" sqref="Y4">
      <formula1>1</formula1>
      <formula2>84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abSelected="1" workbookViewId="0" topLeftCell="A1">
      <selection activeCell="A1" sqref="A1:F8"/>
    </sheetView>
  </sheetViews>
  <sheetFormatPr defaultColWidth="9.140625" defaultRowHeight="15"/>
  <cols>
    <col min="2" max="2" width="16.8515625" style="0" customWidth="1"/>
    <col min="3" max="3" width="9.140625" style="0" customWidth="1"/>
    <col min="4" max="4" width="19.28125" style="0" customWidth="1"/>
    <col min="5" max="5" width="15.00390625" style="0" customWidth="1"/>
    <col min="6" max="6" width="22.7109375" style="0" customWidth="1"/>
  </cols>
  <sheetData>
    <row r="1" spans="1:6" s="23" customFormat="1" ht="66.75" customHeight="1">
      <c r="A1" s="38" t="s">
        <v>206</v>
      </c>
      <c r="B1" s="39"/>
      <c r="C1" s="39"/>
      <c r="D1" s="39"/>
      <c r="E1" s="39"/>
      <c r="F1" s="45"/>
    </row>
    <row r="2" spans="1:6" s="9" customFormat="1" ht="94.5" customHeight="1">
      <c r="A2" s="76" t="s">
        <v>1</v>
      </c>
      <c r="B2" s="76" t="s">
        <v>28</v>
      </c>
      <c r="C2" s="77" t="s">
        <v>147</v>
      </c>
      <c r="D2" s="77" t="s">
        <v>8</v>
      </c>
      <c r="E2" s="76" t="s">
        <v>9</v>
      </c>
      <c r="F2" s="100" t="s">
        <v>148</v>
      </c>
    </row>
    <row r="3" spans="1:6" ht="45">
      <c r="A3" s="85">
        <v>1</v>
      </c>
      <c r="B3" s="101" t="s">
        <v>197</v>
      </c>
      <c r="C3" s="101" t="s">
        <v>198</v>
      </c>
      <c r="D3" s="102" t="s">
        <v>199</v>
      </c>
      <c r="E3" s="102" t="s">
        <v>200</v>
      </c>
      <c r="F3" s="101" t="s">
        <v>201</v>
      </c>
    </row>
    <row r="4" spans="1:6" ht="45">
      <c r="A4" s="85">
        <v>2</v>
      </c>
      <c r="B4" s="101" t="s">
        <v>202</v>
      </c>
      <c r="C4" s="101" t="s">
        <v>203</v>
      </c>
      <c r="D4" s="102" t="s">
        <v>204</v>
      </c>
      <c r="E4" s="102" t="s">
        <v>205</v>
      </c>
      <c r="F4" s="101" t="s">
        <v>201</v>
      </c>
    </row>
    <row r="5" spans="1:6" s="23" customFormat="1" ht="18" customHeight="1">
      <c r="A5" s="43">
        <v>3</v>
      </c>
      <c r="B5" s="55" t="s">
        <v>64</v>
      </c>
      <c r="C5" s="55" t="s">
        <v>161</v>
      </c>
      <c r="D5" s="64" t="s">
        <v>65</v>
      </c>
      <c r="E5" s="64" t="s">
        <v>66</v>
      </c>
      <c r="F5" s="101" t="s">
        <v>208</v>
      </c>
    </row>
    <row r="6" spans="1:6" s="23" customFormat="1" ht="18" customHeight="1">
      <c r="A6" s="43">
        <v>4</v>
      </c>
      <c r="B6" s="55" t="s">
        <v>110</v>
      </c>
      <c r="C6" s="55" t="s">
        <v>179</v>
      </c>
      <c r="D6" s="64" t="s">
        <v>111</v>
      </c>
      <c r="E6" s="64" t="s">
        <v>112</v>
      </c>
      <c r="F6" s="101" t="s">
        <v>208</v>
      </c>
    </row>
    <row r="7" spans="1:6" s="23" customFormat="1" ht="18" customHeight="1">
      <c r="A7" s="43">
        <v>9</v>
      </c>
      <c r="B7" s="55" t="s">
        <v>132</v>
      </c>
      <c r="C7" s="55" t="s">
        <v>188</v>
      </c>
      <c r="D7" s="64" t="s">
        <v>133</v>
      </c>
      <c r="E7" s="64" t="s">
        <v>134</v>
      </c>
      <c r="F7" s="101" t="s">
        <v>208</v>
      </c>
    </row>
    <row r="8" spans="1:6" s="23" customFormat="1" ht="18" customHeight="1">
      <c r="A8" s="43">
        <v>16</v>
      </c>
      <c r="B8" s="55" t="s">
        <v>35</v>
      </c>
      <c r="C8" s="55" t="s">
        <v>151</v>
      </c>
      <c r="D8" s="64" t="s">
        <v>36</v>
      </c>
      <c r="E8" s="64" t="s">
        <v>37</v>
      </c>
      <c r="F8" s="101" t="s">
        <v>208</v>
      </c>
    </row>
  </sheetData>
  <sheetProtection password="EB34" sheet="1" objects="1" scenarios="1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Michalis Roussos</dc:creator>
  <cp:keywords/>
  <dc:description/>
  <cp:lastModifiedBy>Theodoros Aggelopoulos</cp:lastModifiedBy>
  <cp:lastPrinted>2018-07-11T08:00:05Z</cp:lastPrinted>
  <dcterms:created xsi:type="dcterms:W3CDTF">2017-10-23T05:29:48Z</dcterms:created>
  <dcterms:modified xsi:type="dcterms:W3CDTF">2019-05-29T09:03:06Z</dcterms:modified>
  <cp:category/>
  <cp:version/>
  <cp:contentType/>
  <cp:contentStatus/>
</cp:coreProperties>
</file>