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defaultThemeVersion="124226"/>
  <bookViews>
    <workbookView xWindow="65416" yWindow="65416" windowWidth="29040" windowHeight="15840" activeTab="4"/>
  </bookViews>
  <sheets>
    <sheet name="ΠΡΟΣΛΗΠΤΕΟΣ" sheetId="9" r:id="rId1"/>
    <sheet name="ΓΕΝ ΚΑΤ ΧΩΡΙΣ ΕΜΠΕ" sheetId="4" r:id="rId2"/>
    <sheet name="ΓΕΝ.ΚΑΤ. Α ΕΠΙΚ" sheetId="6" r:id="rId3"/>
    <sheet name="ΓΕΝ.ΚΑΤ.Β ΕΠΙΚ" sheetId="5" r:id="rId4"/>
    <sheet name="ΑΠΟΡΡΙΠΤΕΟΙ" sheetId="8" r:id="rId5"/>
  </sheets>
  <definedNames>
    <definedName name="_xlnm.Print_Area" localSheetId="4">'ΑΠΟΡΡΙΠΤΕΟΙ'!$A$1:$F$10</definedName>
    <definedName name="_xlnm.Print_Area" localSheetId="1">'ΓΕΝ ΚΑΤ ΧΩΡΙΣ ΕΜΠΕ'!$A$1:$Z$16</definedName>
    <definedName name="_xlnm.Print_Area" localSheetId="2">'ΓΕΝ.ΚΑΤ. Α ΕΠΙΚ'!$A$1:$Z$12</definedName>
    <definedName name="_xlnm.Print_Area" localSheetId="3">'ΓΕΝ.ΚΑΤ.Β ΕΠΙΚ'!$A$1:$AA$4</definedName>
    <definedName name="_xlnm.Print_Area" localSheetId="0">'ΠΡΟΣΛΗΠΤΕΟΣ'!$A$1:$Z$4</definedName>
  </definedNames>
  <calcPr calcId="191029"/>
  <extLst/>
</workbook>
</file>

<file path=xl/sharedStrings.xml><?xml version="1.0" encoding="utf-8"?>
<sst xmlns="http://schemas.openxmlformats.org/spreadsheetml/2006/main" count="356" uniqueCount="150">
  <si>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</si>
  <si>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</si>
  <si>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</si>
  <si>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</si>
  <si>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</si>
  <si>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</si>
  <si>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</si>
  <si>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</si>
  <si>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</si>
  <si>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</si>
  <si>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</si>
  <si>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</si>
  <si>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</si>
  <si>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</si>
  <si>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ΤΙΤΛΟΣ ΣΠΟΥΔΩΝ (κωδ. 037)</t>
  </si>
  <si>
    <t>ΕΠΑΓΓΕΛΜΑΤΙΚΗ ΑΔΕΙΑ ΟΔΗΓΗΣΗΣ Γ  Ή C ΚΑΤΗΓΟΡΙΑΣ (κωδ. 138)</t>
  </si>
  <si>
    <t>ΚΑΤΟΧΟΣ Π.Ε.Ι. (κωδ. 157)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</si>
  <si>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</si>
  <si>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</si>
  <si>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</si>
  <si>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ΔΙΠΛΩΜΑ Ο.Ε.Ε.Κ. Ή ΔΕΥΤΕΡΟΣ ΤΙΤΛΟΣ ΣΠΟΥΔΩΝ (κωδ. 209)</t>
  </si>
  <si>
    <t>ΓΝΩΣΗ ΧΕΙΡΙΣΜΟΥ Η/Υ (κωδ. 210)</t>
  </si>
  <si>
    <t xml:space="preserve">ΕΜΠΕΙΡΙΑ ΣΕ Β/ΘΜΙΟ Ή Γ/ΘΜΙΟ ΝΟΣΗΛΕΥΤΙΚΟ ΙΔΡΥΜΑ (έως και 24 μήνες) (κωδ. 211) </t>
  </si>
  <si>
    <t>ΤΙΤΛΟΣ ΣΠΟΥΔΩΝ (κωδ. 038)</t>
  </si>
  <si>
    <t>ΤΙΤΛΟΣ ΣΠΟΥΔΩΝ (κωδ. 039)</t>
  </si>
  <si>
    <t>ΕΜΠΕΙΡΙΑ 3 ΕΤΩΝ ΕΠΑΓΓΕΛΜΑΤΙΑ ΟΔΗΓΟΥ ΜΕΤΑ ΤΗΝ ΑΔΕΙΑ (κωδ. 156)</t>
  </si>
  <si>
    <t>ΠΡΟΣΘΕΤΑ - ΜΟΡΙΟΔΟΤΟΥΜΕΝΑ ΠΡΟΣΟΝΤΑ</t>
  </si>
  <si>
    <t>ΑΡΙΘΜΟΣ ΠΡΩΤΟΚΟΛΛΟΥ ΑΙΤΗΣΗΣ</t>
  </si>
  <si>
    <t>339/24-09-2018</t>
  </si>
  <si>
    <t>ΒΕΛΟΥΔΗΣ</t>
  </si>
  <si>
    <t>ΑΘΑΝΑΣΙΟΣ</t>
  </si>
  <si>
    <t>367/24-09-2018</t>
  </si>
  <si>
    <t>ΒΕΡΓΕΤΑΚΗΣ</t>
  </si>
  <si>
    <t>ΓΕΩΡΓΙΟΣ</t>
  </si>
  <si>
    <t>1515/01-10-2018</t>
  </si>
  <si>
    <t>ΓΑΪΤΑΝΑΡΟΣ</t>
  </si>
  <si>
    <t>308/24-09-2018</t>
  </si>
  <si>
    <t>ΓΕΩΡΓΙΟΥ</t>
  </si>
  <si>
    <t>ΑΝΤΩΝΙΟΣ</t>
  </si>
  <si>
    <t>1117/28-09-0218</t>
  </si>
  <si>
    <t>ΔΕΛΗΓΙΑΝΝΗΣ</t>
  </si>
  <si>
    <t>ΑΝΑΣΤΑΣΙΟΣ</t>
  </si>
  <si>
    <t>558/25-09-2018</t>
  </si>
  <si>
    <t>ΔΡΑΓΟΥΤΣΟΥ</t>
  </si>
  <si>
    <t>ΗΛΙΑΔΑ</t>
  </si>
  <si>
    <t>1063/27-09-2018</t>
  </si>
  <si>
    <t>ΕΤΑΙΡΙΔΗΣ</t>
  </si>
  <si>
    <t>ΙΩΑΝΝΗΣ</t>
  </si>
  <si>
    <t>356/24-09-2018</t>
  </si>
  <si>
    <t>ΖΙΩΓΑΣ</t>
  </si>
  <si>
    <t>ΓΡΗΓΟΡΙΟΣ</t>
  </si>
  <si>
    <t>1064/27-09-2018</t>
  </si>
  <si>
    <t>ΚΑΝΔΗΛΑΠΤΗΣ</t>
  </si>
  <si>
    <t>ΠΑΝΑΓΙΩΤΗΣ</t>
  </si>
  <si>
    <t>889/27-09-2018</t>
  </si>
  <si>
    <t>ΚΑΡΑΒΑΛΤΣΗΣ</t>
  </si>
  <si>
    <t>ΑΡΓΥΡΗΣ</t>
  </si>
  <si>
    <t>478/25-09-2018</t>
  </si>
  <si>
    <t>ΚΑΡΑΝΤΖΟΥΛΗΣ</t>
  </si>
  <si>
    <t>ΕΥΑΓΓΕΛΟΣ</t>
  </si>
  <si>
    <t>681/26-09-2018</t>
  </si>
  <si>
    <t>ΛΑΓΟΣ</t>
  </si>
  <si>
    <t>ΑΘΑΝΑΣΙΟΣ-ΣΕΡΑΦΕΙΜ</t>
  </si>
  <si>
    <t>746/26-09-2018</t>
  </si>
  <si>
    <t>ΛΑΚΟΣ</t>
  </si>
  <si>
    <t>ΑΛΕΞΑΝΔΡΟΣ</t>
  </si>
  <si>
    <t>2017/01-10-2018</t>
  </si>
  <si>
    <t>ΜΑΝΙΑΤΑΚΗΣ</t>
  </si>
  <si>
    <t>2209/01-10-2018</t>
  </si>
  <si>
    <t>ΜΑΡΚΑΝΤΩΝΗΣ</t>
  </si>
  <si>
    <t>ΣΤΥΛΙΑΝΟΣ</t>
  </si>
  <si>
    <t>2357/02-10-2018</t>
  </si>
  <si>
    <t>ΜΗΤΣΗΣ</t>
  </si>
  <si>
    <t>ΜΙΧΑΗΛ</t>
  </si>
  <si>
    <t>1571/01-10-2018</t>
  </si>
  <si>
    <t>ΝΤΟΒΟΛΗΣ</t>
  </si>
  <si>
    <t>430/25-09-2018</t>
  </si>
  <si>
    <t>ΟΥΣΤΑΜΠΑΣΙΔΗΣ</t>
  </si>
  <si>
    <t>ΣΤΑΥΡΟΣ</t>
  </si>
  <si>
    <t>978/27-09-2018</t>
  </si>
  <si>
    <t>ΠΑΓΩΝΔΙΩΤΗΣ</t>
  </si>
  <si>
    <t>ΜΙΛΤΙΑΔΗΣ</t>
  </si>
  <si>
    <t>295/24-09-2018</t>
  </si>
  <si>
    <t>ΠΑΠΑΔΟΠΟΥΛΟΣ</t>
  </si>
  <si>
    <t>ΚΩΝΣΤΑΝΤΙΝΟΣ</t>
  </si>
  <si>
    <t>2193/01-10-2018</t>
  </si>
  <si>
    <t>ΣΑΠΟΥΝΑΣ</t>
  </si>
  <si>
    <t>ΣΩΤΗΡΙΟΣ</t>
  </si>
  <si>
    <t>2535/02-10-2018</t>
  </si>
  <si>
    <t>ΣΠΥΡΙΔΗΣ</t>
  </si>
  <si>
    <t>1426/28-09-2018</t>
  </si>
  <si>
    <t>ΣΤΑΥΡΟΥΛΑΚΗΣ</t>
  </si>
  <si>
    <t>2582/08-10-2018</t>
  </si>
  <si>
    <t>ΤΡΑΤΡΑΣ</t>
  </si>
  <si>
    <t>ΓΕΩΡΓΙΟΣ-ΙΩΑΝΝΗΣ</t>
  </si>
  <si>
    <t>1585/01-10-2018</t>
  </si>
  <si>
    <t>ΤΣΟΛΑΚΟΣ</t>
  </si>
  <si>
    <t>1558/01-10-2018</t>
  </si>
  <si>
    <t>ΧΙΩΤΑΚΗΣ</t>
  </si>
  <si>
    <t>1546/01-10-2018</t>
  </si>
  <si>
    <t>ΧΡΥΣΑΝΘΙΔΗΣ</t>
  </si>
  <si>
    <t>**0010</t>
  </si>
  <si>
    <t>**9852</t>
  </si>
  <si>
    <t>**0912</t>
  </si>
  <si>
    <t>**1454</t>
  </si>
  <si>
    <t>**8809</t>
  </si>
  <si>
    <t>*0003</t>
  </si>
  <si>
    <t>ΑΔΤ</t>
  </si>
  <si>
    <t>**6751</t>
  </si>
  <si>
    <t>**8269</t>
  </si>
  <si>
    <t>**1708</t>
  </si>
  <si>
    <t>**9356</t>
  </si>
  <si>
    <t>**3734</t>
  </si>
  <si>
    <t>**2297</t>
  </si>
  <si>
    <t>**4097</t>
  </si>
  <si>
    <t>**2961</t>
  </si>
  <si>
    <t>**6213</t>
  </si>
  <si>
    <t>ΠΑΡΑΤΗΡΗΣΕΙΣ</t>
  </si>
  <si>
    <t>**0190</t>
  </si>
  <si>
    <t>**4315</t>
  </si>
  <si>
    <t>**1029</t>
  </si>
  <si>
    <t>**9623</t>
  </si>
  <si>
    <t>**1189</t>
  </si>
  <si>
    <t>**7587</t>
  </si>
  <si>
    <t>**5388</t>
  </si>
  <si>
    <t>**3018</t>
  </si>
  <si>
    <t>**7886</t>
  </si>
  <si>
    <t>**5510</t>
  </si>
  <si>
    <t>**5220</t>
  </si>
  <si>
    <t>**3762</t>
  </si>
  <si>
    <t>157,  138</t>
  </si>
  <si>
    <t>1207/28-9-2018</t>
  </si>
  <si>
    <t>**1440</t>
  </si>
  <si>
    <t>ΒΛΑΧΟΥ</t>
  </si>
  <si>
    <t>ΒΑΣΙΛΙΚΗ</t>
  </si>
  <si>
    <t>ΑΞΙΟΛΟΓΗΘΗΚΕ ΣΤΗΝ ΠΡΩΤΗ ΕΠΙΛΟΓΗ ΒΑΣΕΙ ΑΙΤΗΣΗΣ (Δ5)</t>
  </si>
  <si>
    <t>1880/01-10-2018</t>
  </si>
  <si>
    <t>**7287</t>
  </si>
  <si>
    <t>ΟΡΦΑΝΟΣ</t>
  </si>
  <si>
    <t>ΠΑΥΛΟΣ</t>
  </si>
  <si>
    <t>75/19-09-2018</t>
  </si>
  <si>
    <t>**3634</t>
  </si>
  <si>
    <t>ΠΕΛΤΕΚΗΣ</t>
  </si>
  <si>
    <t>ΔΗΜΗΤΡΙΟΣ</t>
  </si>
  <si>
    <t>ΛΑΘΟΣ ΕΝΤΥΠΟ ΑΙΤΗΣΗΣ,
138,157</t>
  </si>
  <si>
    <r>
      <t xml:space="preserve">ΔΕ16 - ΔΕ ΟΔΗΓΟΙ 
</t>
    </r>
    <r>
      <rPr>
        <b/>
        <u val="single"/>
        <sz val="14"/>
        <color theme="1"/>
        <rFont val="Calibri"/>
        <family val="2"/>
        <scheme val="minor"/>
      </rPr>
      <t xml:space="preserve">ΟΡΙΣΤΙΚΟΣ ΠΙΝΑΚΑΣ ΠΡΟΣΛΗΠΤΕΟΥ
</t>
    </r>
    <r>
      <rPr>
        <b/>
        <sz val="14"/>
        <color theme="1"/>
        <rFont val="Calibri"/>
        <family val="2"/>
        <scheme val="minor"/>
      </rPr>
      <t>(1 ΘΕΣΗ  ΧΩΡΙΣ ΕΜΠΕΙΡΙΑ)</t>
    </r>
  </si>
  <si>
    <r>
      <t xml:space="preserve">ΔΕ16 - ΔΕ ΟΔΗΓΟΙ 
</t>
    </r>
    <r>
      <rPr>
        <b/>
        <u val="single"/>
        <sz val="14"/>
        <color theme="1"/>
        <rFont val="Calibri"/>
        <family val="2"/>
        <scheme val="minor"/>
      </rPr>
      <t xml:space="preserve">ΟΡΙΣΤΙΚΟΣ ΠΙΝΑΚΑΣ ΓΕΝΙΚΗΣ ΚΑΤΑΤΑΞΗΣ
</t>
    </r>
    <r>
      <rPr>
        <b/>
        <sz val="14"/>
        <color theme="1"/>
        <rFont val="Calibri"/>
        <family val="2"/>
        <scheme val="minor"/>
      </rPr>
      <t>Α' ΕΠΙΚΟΥΡΙΚΟΣ</t>
    </r>
  </si>
  <si>
    <r>
      <t xml:space="preserve">ΔΕ16 -ΔΕ ΟΔΗΓΟΙ 
</t>
    </r>
    <r>
      <rPr>
        <b/>
        <u val="single"/>
        <sz val="14"/>
        <color theme="1"/>
        <rFont val="Calibri"/>
        <family val="2"/>
        <scheme val="minor"/>
      </rPr>
      <t xml:space="preserve">ΟΡΙΣΤΙΚΟΣ ΠΙΝΑΚΑΣ ΓΕΝΙΚΗΣ ΚΑΤΑΤΑΞΗΣ
</t>
    </r>
    <r>
      <rPr>
        <b/>
        <sz val="14"/>
        <color theme="1"/>
        <rFont val="Calibri"/>
        <family val="2"/>
        <scheme val="minor"/>
      </rPr>
      <t>Β' ΕΠΙΚΟΥΡΙΚΟΣ</t>
    </r>
  </si>
  <si>
    <r>
      <t xml:space="preserve">ΔΕ16 -ΔΕ ΟΔΗΓΟΙ 
</t>
    </r>
    <r>
      <rPr>
        <b/>
        <u val="single"/>
        <sz val="14"/>
        <color theme="1"/>
        <rFont val="Calibri"/>
        <family val="2"/>
        <scheme val="minor"/>
      </rPr>
      <t xml:space="preserve">ΟΡΙΣΤΙΚΟΣ ΠΙΝΑΚΑΣ ΑΠΟΡΡΙΠΤΕΩΝ </t>
    </r>
  </si>
  <si>
    <r>
      <t xml:space="preserve">ΔΕ16 - ΔΕ ΟΔΗΓΟΙ 
</t>
    </r>
    <r>
      <rPr>
        <b/>
        <u val="single"/>
        <sz val="14"/>
        <color theme="1"/>
        <rFont val="Calibri"/>
        <family val="2"/>
        <scheme val="minor"/>
      </rPr>
      <t>ΟΡΙΣΤΙΚΟΣ ΠΙΝΑΚΑΣ ΓΕΝΙΚΗΣ ΚΑΤΑΤΑΞΗΣ</t>
    </r>
    <r>
      <rPr>
        <b/>
        <sz val="14"/>
        <color theme="1"/>
        <rFont val="Calibri"/>
        <family val="2"/>
        <scheme val="minor"/>
      </rPr>
      <t xml:space="preserve"> 
(1 ΘΕΣΗ  ΧΩΡΙΣ ΕΜΠΕΙΡΙΑ)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</si>
</sst>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1" xfId="0" applyFont="1" applyBorder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3" xfId="0" applyNumberFormat="1" applyBorder="1" applyAlignment="1" applyProtection="1">
      <alignment horizontal="center"/>
      <protection hidden="1"/>
    </xf>
    <xf numFmtId="0" fontId="2" fillId="0" borderId="8" xfId="0" applyNumberFormat="1" applyFont="1" applyBorder="1" applyAlignment="1" applyProtection="1">
      <alignment horizontal="center" vertical="center" wrapText="1"/>
      <protection hidden="1"/>
    </xf>
    <xf numFmtId="0" fontId="2" fillId="0" borderId="11" xfId="0" applyNumberFormat="1" applyFont="1" applyBorder="1" applyAlignment="1" applyProtection="1">
      <alignment horizontal="center" vertical="center" wrapText="1"/>
      <protection hidden="1"/>
    </xf>
    <xf numFmtId="0" fontId="3" fillId="0" borderId="3" xfId="0" applyNumberFormat="1" applyFont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0" fillId="0" borderId="5" xfId="0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"/>
  <sheetViews>
    <sheetView workbookViewId="0" topLeftCell="A1">
      <pane xSplit="5" topLeftCell="F1" activePane="topRight" state="frozen"/>
      <selection pane="topRight" activeCell="Z4" sqref="A1:XFD1048576"/>
    </sheetView>
  </sheetViews>
  <sheetFormatPr defaultColWidth="9.140625" defaultRowHeight="15"/>
  <cols>
    <col min="1" max="1" width="4.8515625" style="8" customWidth="1"/>
    <col min="2" max="3" width="15.00390625" style="8" customWidth="1"/>
    <col min="4" max="4" width="25.140625" style="8" customWidth="1"/>
    <col min="5" max="5" width="25.28125" style="8" customWidth="1"/>
    <col min="6" max="7" width="9.7109375" style="8" customWidth="1"/>
    <col min="8" max="8" width="7.28125" style="8" customWidth="1"/>
    <col min="9" max="9" width="15.28125" style="8" customWidth="1"/>
    <col min="10" max="10" width="9.421875" style="8" customWidth="1"/>
    <col min="11" max="11" width="15.00390625" style="8" customWidth="1"/>
    <col min="12" max="12" width="14.00390625" style="8" customWidth="1"/>
    <col min="13" max="13" width="10.140625" style="8" customWidth="1"/>
    <col min="14" max="14" width="7.28125" style="8" customWidth="1"/>
    <col min="15" max="15" width="10.7109375" style="8" customWidth="1"/>
    <col min="16" max="16" width="7.28125" style="8" customWidth="1"/>
    <col min="17" max="17" width="10.140625" style="8" customWidth="1"/>
    <col min="18" max="18" width="7.28125" style="8" customWidth="1"/>
    <col min="19" max="19" width="10.57421875" style="8" customWidth="1"/>
    <col min="20" max="20" width="7.28125" style="8" customWidth="1"/>
    <col min="21" max="21" width="10.57421875" style="8" customWidth="1"/>
    <col min="22" max="22" width="7.28125" style="8" customWidth="1"/>
    <col min="23" max="23" width="17.7109375" style="8" customWidth="1"/>
    <col min="24" max="24" width="7.8515625" style="8" customWidth="1"/>
    <col min="25" max="25" width="9.57421875" style="8" customWidth="1"/>
    <col min="26" max="26" width="15.140625" style="8" customWidth="1"/>
    <col min="27" max="34" width="9.140625" style="8" customWidth="1"/>
    <col min="35" max="36" width="9.140625" style="8" hidden="1" customWidth="1"/>
    <col min="37" max="16384" width="9.140625" style="8" customWidth="1"/>
  </cols>
  <sheetData>
    <row r="1" spans="1:25" ht="68.25" customHeight="1">
      <c r="A1" s="1" t="s">
        <v>145</v>
      </c>
      <c r="B1" s="2"/>
      <c r="C1" s="2"/>
      <c r="D1" s="2"/>
      <c r="E1" s="2"/>
      <c r="F1" s="3"/>
      <c r="G1" s="3"/>
      <c r="H1" s="3"/>
      <c r="I1" s="4"/>
      <c r="J1" s="4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3"/>
    </row>
    <row r="2" spans="1:25" s="14" customFormat="1" ht="15.75">
      <c r="A2" s="9" t="s">
        <v>7</v>
      </c>
      <c r="B2" s="10"/>
      <c r="C2" s="10"/>
      <c r="D2" s="10"/>
      <c r="E2" s="10"/>
      <c r="F2" s="10" t="s">
        <v>0</v>
      </c>
      <c r="G2" s="10"/>
      <c r="H2" s="10"/>
      <c r="I2" s="10"/>
      <c r="J2" s="11"/>
      <c r="K2" s="12"/>
      <c r="L2" s="12"/>
      <c r="M2" s="10" t="s">
        <v>26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3" t="s">
        <v>10</v>
      </c>
    </row>
    <row r="3" spans="1:26" s="22" customFormat="1" ht="94.5" customHeight="1">
      <c r="A3" s="15" t="s">
        <v>1</v>
      </c>
      <c r="B3" s="15" t="s">
        <v>27</v>
      </c>
      <c r="C3" s="16" t="s">
        <v>107</v>
      </c>
      <c r="D3" s="16" t="s">
        <v>8</v>
      </c>
      <c r="E3" s="16" t="s">
        <v>9</v>
      </c>
      <c r="F3" s="17" t="s">
        <v>14</v>
      </c>
      <c r="G3" s="17" t="s">
        <v>11</v>
      </c>
      <c r="H3" s="17" t="s">
        <v>4</v>
      </c>
      <c r="I3" s="15" t="s">
        <v>15</v>
      </c>
      <c r="J3" s="18" t="s">
        <v>16</v>
      </c>
      <c r="K3" s="19"/>
      <c r="L3" s="20" t="s">
        <v>12</v>
      </c>
      <c r="M3" s="15" t="s">
        <v>17</v>
      </c>
      <c r="N3" s="15" t="s">
        <v>4</v>
      </c>
      <c r="O3" s="15" t="s">
        <v>18</v>
      </c>
      <c r="P3" s="15" t="s">
        <v>4</v>
      </c>
      <c r="Q3" s="15" t="s">
        <v>19</v>
      </c>
      <c r="R3" s="16" t="s">
        <v>4</v>
      </c>
      <c r="S3" s="15" t="s">
        <v>20</v>
      </c>
      <c r="T3" s="15" t="s">
        <v>4</v>
      </c>
      <c r="U3" s="15" t="s">
        <v>21</v>
      </c>
      <c r="V3" s="15" t="s">
        <v>4</v>
      </c>
      <c r="W3" s="15" t="s">
        <v>22</v>
      </c>
      <c r="X3" s="15" t="s">
        <v>4</v>
      </c>
      <c r="Y3" s="21"/>
      <c r="Z3" s="15" t="s">
        <v>117</v>
      </c>
    </row>
    <row r="4" spans="1:26" ht="18" customHeight="1">
      <c r="A4" s="6">
        <v>1</v>
      </c>
      <c r="B4" s="15" t="s">
        <v>79</v>
      </c>
      <c r="C4" s="15" t="s">
        <v>121</v>
      </c>
      <c r="D4" s="23" t="s">
        <v>80</v>
      </c>
      <c r="E4" s="23" t="s">
        <v>81</v>
      </c>
      <c r="F4" s="3" t="s">
        <v>5</v>
      </c>
      <c r="G4" s="3">
        <v>8.77</v>
      </c>
      <c r="H4" s="3">
        <f>G4*110</f>
        <v>964.6999999999999</v>
      </c>
      <c r="I4" s="6" t="s">
        <v>5</v>
      </c>
      <c r="J4" s="4" t="s">
        <v>5</v>
      </c>
      <c r="K4" s="5" t="str">
        <f>IF(AND(F4="ΝΑΙ",I4="ΝΑΙ",J4="ΝΑΙ"),"ΟΚ","ΑΠΟΡΡΙΠΤΕΤΑΙ")</f>
        <v>ΟΚ</v>
      </c>
      <c r="L4" s="5"/>
      <c r="M4" s="6"/>
      <c r="N4" s="6">
        <f>IF(M4="ΑΡΙΣΤΗ",70,IF(M4="ΠΟΛΥ ΚΑΛΗ",50,IF(M4="ΚΑΛΗ",30,)))</f>
        <v>0</v>
      </c>
      <c r="O4" s="6"/>
      <c r="P4" s="6">
        <f>IF(O4="ΑΡΙΣΤΗ",70,IF(O4="ΠΟΛΥ ΚΑΛΗ",50,IF(O4="ΚΑΛΗ",30,)))</f>
        <v>0</v>
      </c>
      <c r="Q4" s="6" t="s">
        <v>3</v>
      </c>
      <c r="R4" s="6">
        <f>IF(Q4="ΑΡΙΣΤΗ",70,IF(Q4="ΠΟΛΥ ΚΑΛΗ",50,IF(Q4="ΚΑΛΗ",30,)))</f>
        <v>30</v>
      </c>
      <c r="S4" s="6" t="s">
        <v>5</v>
      </c>
      <c r="T4" s="6">
        <f>IF(S4="ΝΑΙ",150,0)</f>
        <v>150</v>
      </c>
      <c r="U4" s="6" t="s">
        <v>5</v>
      </c>
      <c r="V4" s="6">
        <f>IF(U4="ΝΑΙ",100,0)</f>
        <v>100</v>
      </c>
      <c r="W4" s="6"/>
      <c r="X4" s="7">
        <f>W4*17</f>
        <v>0</v>
      </c>
      <c r="Y4" s="24">
        <f>H4+T4+N4+P4+R4+X4+V4</f>
        <v>1244.6999999999998</v>
      </c>
      <c r="Z4" s="6"/>
    </row>
  </sheetData>
  <sheetProtection password="EB34" sheet="1" objects="1" scenarios="1"/>
  <mergeCells count="5">
    <mergeCell ref="A1:E1"/>
    <mergeCell ref="A2:E2"/>
    <mergeCell ref="F2:J2"/>
    <mergeCell ref="M2:X2"/>
    <mergeCell ref="Y2:Y3"/>
  </mergeCells>
  <dataValidations count="4">
    <dataValidation type="decimal" allowBlank="1" showInputMessage="1" showErrorMessage="1" sqref="G4">
      <formula1>5</formula1>
      <formula2>10</formula2>
    </dataValidation>
    <dataValidation type="list" allowBlank="1" showInputMessage="1" showErrorMessage="1" sqref="I4:J4 L4 F4 S4 U4">
      <formula1>$AI$6:$AI$6</formula1>
    </dataValidation>
    <dataValidation type="list" allowBlank="1" showInputMessage="1" showErrorMessage="1" sqref="O4 M4 Q4">
      <formula1>$AJ$6:$AJ$6</formula1>
    </dataValidation>
    <dataValidation type="whole" allowBlank="1" showInputMessage="1" showErrorMessage="1" errorTitle="ΠΡΟΣΟΧΗ!" error="ΑΠΟ 1 ΕΩΣ 24 ΜΗΝΕΣ" sqref="W4">
      <formula1>1</formula1>
      <formula2>24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6"/>
  <sheetViews>
    <sheetView workbookViewId="0" topLeftCell="A1">
      <pane xSplit="5" topLeftCell="F1" activePane="topRight" state="frozen"/>
      <selection pane="topRight" activeCell="Z16" sqref="A1:XFD1048576"/>
    </sheetView>
  </sheetViews>
  <sheetFormatPr defaultColWidth="9.140625" defaultRowHeight="15"/>
  <cols>
    <col min="1" max="1" width="4.8515625" style="8" customWidth="1"/>
    <col min="2" max="3" width="15.00390625" style="8" customWidth="1"/>
    <col min="4" max="4" width="25.140625" style="8" customWidth="1"/>
    <col min="5" max="5" width="25.28125" style="8" customWidth="1"/>
    <col min="6" max="7" width="9.7109375" style="8" customWidth="1"/>
    <col min="8" max="8" width="7.28125" style="8" customWidth="1"/>
    <col min="9" max="9" width="15.28125" style="8" customWidth="1"/>
    <col min="10" max="10" width="9.421875" style="8" customWidth="1"/>
    <col min="11" max="11" width="15.00390625" style="8" customWidth="1"/>
    <col min="12" max="12" width="14.00390625" style="8" customWidth="1"/>
    <col min="13" max="13" width="10.140625" style="8" customWidth="1"/>
    <col min="14" max="14" width="7.28125" style="8" customWidth="1"/>
    <col min="15" max="15" width="10.7109375" style="8" customWidth="1"/>
    <col min="16" max="16" width="7.28125" style="8" customWidth="1"/>
    <col min="17" max="17" width="10.140625" style="8" customWidth="1"/>
    <col min="18" max="18" width="7.28125" style="8" customWidth="1"/>
    <col min="19" max="19" width="10.57421875" style="8" customWidth="1"/>
    <col min="20" max="20" width="7.28125" style="8" customWidth="1"/>
    <col min="21" max="21" width="10.57421875" style="8" customWidth="1"/>
    <col min="22" max="22" width="7.28125" style="8" customWidth="1"/>
    <col min="23" max="23" width="17.7109375" style="8" customWidth="1"/>
    <col min="24" max="24" width="7.8515625" style="8" customWidth="1"/>
    <col min="25" max="25" width="9.57421875" style="8" customWidth="1"/>
    <col min="26" max="26" width="15.140625" style="8" customWidth="1"/>
    <col min="27" max="34" width="9.140625" style="8" customWidth="1"/>
    <col min="35" max="36" width="9.140625" style="8" hidden="1" customWidth="1"/>
    <col min="37" max="16384" width="9.140625" style="8" customWidth="1"/>
  </cols>
  <sheetData>
    <row r="1" spans="1:25" ht="68.25" customHeight="1">
      <c r="A1" s="1" t="s">
        <v>149</v>
      </c>
      <c r="B1" s="2"/>
      <c r="C1" s="2"/>
      <c r="D1" s="2"/>
      <c r="E1" s="2"/>
      <c r="F1" s="3"/>
      <c r="G1" s="3"/>
      <c r="H1" s="3"/>
      <c r="I1" s="4"/>
      <c r="J1" s="4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3"/>
    </row>
    <row r="2" spans="1:25" s="14" customFormat="1" ht="15.75">
      <c r="A2" s="9" t="s">
        <v>7</v>
      </c>
      <c r="B2" s="10"/>
      <c r="C2" s="10"/>
      <c r="D2" s="10"/>
      <c r="E2" s="10"/>
      <c r="F2" s="10" t="s">
        <v>0</v>
      </c>
      <c r="G2" s="10"/>
      <c r="H2" s="10"/>
      <c r="I2" s="10"/>
      <c r="J2" s="11"/>
      <c r="K2" s="12"/>
      <c r="L2" s="12"/>
      <c r="M2" s="10" t="s">
        <v>26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3" t="s">
        <v>10</v>
      </c>
    </row>
    <row r="3" spans="1:26" s="22" customFormat="1" ht="94.5" customHeight="1">
      <c r="A3" s="15" t="s">
        <v>1</v>
      </c>
      <c r="B3" s="15" t="s">
        <v>27</v>
      </c>
      <c r="C3" s="16" t="s">
        <v>107</v>
      </c>
      <c r="D3" s="16" t="s">
        <v>8</v>
      </c>
      <c r="E3" s="16" t="s">
        <v>9</v>
      </c>
      <c r="F3" s="17" t="s">
        <v>14</v>
      </c>
      <c r="G3" s="17" t="s">
        <v>11</v>
      </c>
      <c r="H3" s="17" t="s">
        <v>4</v>
      </c>
      <c r="I3" s="15" t="s">
        <v>15</v>
      </c>
      <c r="J3" s="18" t="s">
        <v>16</v>
      </c>
      <c r="K3" s="19"/>
      <c r="L3" s="20" t="s">
        <v>12</v>
      </c>
      <c r="M3" s="15" t="s">
        <v>17</v>
      </c>
      <c r="N3" s="15" t="s">
        <v>4</v>
      </c>
      <c r="O3" s="15" t="s">
        <v>18</v>
      </c>
      <c r="P3" s="15" t="s">
        <v>4</v>
      </c>
      <c r="Q3" s="15" t="s">
        <v>19</v>
      </c>
      <c r="R3" s="16" t="s">
        <v>4</v>
      </c>
      <c r="S3" s="15" t="s">
        <v>20</v>
      </c>
      <c r="T3" s="15" t="s">
        <v>4</v>
      </c>
      <c r="U3" s="15" t="s">
        <v>21</v>
      </c>
      <c r="V3" s="15" t="s">
        <v>4</v>
      </c>
      <c r="W3" s="15" t="s">
        <v>22</v>
      </c>
      <c r="X3" s="15" t="s">
        <v>4</v>
      </c>
      <c r="Y3" s="21"/>
      <c r="Z3" s="15" t="s">
        <v>117</v>
      </c>
    </row>
    <row r="4" spans="1:26" ht="18" customHeight="1">
      <c r="A4" s="6">
        <v>1</v>
      </c>
      <c r="B4" s="15" t="s">
        <v>79</v>
      </c>
      <c r="C4" s="15" t="s">
        <v>121</v>
      </c>
      <c r="D4" s="23" t="s">
        <v>80</v>
      </c>
      <c r="E4" s="23" t="s">
        <v>81</v>
      </c>
      <c r="F4" s="3" t="s">
        <v>5</v>
      </c>
      <c r="G4" s="3">
        <v>8.77</v>
      </c>
      <c r="H4" s="3">
        <f>G4*110</f>
        <v>964.6999999999999</v>
      </c>
      <c r="I4" s="6" t="s">
        <v>5</v>
      </c>
      <c r="J4" s="4" t="s">
        <v>5</v>
      </c>
      <c r="K4" s="5" t="str">
        <f>IF(AND(F4="ΝΑΙ",I4="ΝΑΙ",J4="ΝΑΙ"),"ΟΚ","ΑΠΟΡΡΙΠΤΕΤΑΙ")</f>
        <v>ΟΚ</v>
      </c>
      <c r="L4" s="5"/>
      <c r="M4" s="6"/>
      <c r="N4" s="6">
        <f>IF(M4="ΑΡΙΣΤΗ",70,IF(M4="ΠΟΛΥ ΚΑΛΗ",50,IF(M4="ΚΑΛΗ",30,)))</f>
        <v>0</v>
      </c>
      <c r="O4" s="6"/>
      <c r="P4" s="6">
        <f>IF(O4="ΑΡΙΣΤΗ",70,IF(O4="ΠΟΛΥ ΚΑΛΗ",50,IF(O4="ΚΑΛΗ",30,)))</f>
        <v>0</v>
      </c>
      <c r="Q4" s="6" t="s">
        <v>3</v>
      </c>
      <c r="R4" s="6">
        <f>IF(Q4="ΑΡΙΣΤΗ",70,IF(Q4="ΠΟΛΥ ΚΑΛΗ",50,IF(Q4="ΚΑΛΗ",30,)))</f>
        <v>30</v>
      </c>
      <c r="S4" s="6" t="s">
        <v>5</v>
      </c>
      <c r="T4" s="6">
        <f>IF(S4="ΝΑΙ",150,0)</f>
        <v>150</v>
      </c>
      <c r="U4" s="6" t="s">
        <v>5</v>
      </c>
      <c r="V4" s="6">
        <f>IF(U4="ΝΑΙ",100,0)</f>
        <v>100</v>
      </c>
      <c r="W4" s="6"/>
      <c r="X4" s="7">
        <f>W4*17</f>
        <v>0</v>
      </c>
      <c r="Y4" s="24">
        <f>H4+T4+N4+P4+R4+X4+V4</f>
        <v>1244.6999999999998</v>
      </c>
      <c r="Z4" s="6"/>
    </row>
    <row r="5" spans="1:26" ht="18" customHeight="1">
      <c r="A5" s="6">
        <v>2</v>
      </c>
      <c r="B5" s="15" t="s">
        <v>36</v>
      </c>
      <c r="C5" s="15" t="s">
        <v>102</v>
      </c>
      <c r="D5" s="23" t="s">
        <v>37</v>
      </c>
      <c r="E5" s="23" t="s">
        <v>38</v>
      </c>
      <c r="F5" s="3" t="s">
        <v>5</v>
      </c>
      <c r="G5" s="3">
        <v>9.95</v>
      </c>
      <c r="H5" s="3">
        <f aca="true" t="shared" si="0" ref="H5:H16">G5*110</f>
        <v>1094.5</v>
      </c>
      <c r="I5" s="6" t="s">
        <v>5</v>
      </c>
      <c r="J5" s="4" t="s">
        <v>5</v>
      </c>
      <c r="K5" s="5" t="str">
        <f aca="true" t="shared" si="1" ref="K5:K16">IF(AND(F5="ΝΑΙ",I5="ΝΑΙ",J5="ΝΑΙ"),"ΟΚ","ΑΠΟΡΡΙΠΤΕΤΑΙ")</f>
        <v>ΟΚ</v>
      </c>
      <c r="L5" s="5"/>
      <c r="M5" s="6"/>
      <c r="N5" s="6">
        <f aca="true" t="shared" si="2" ref="N5:N16">IF(M5="ΑΡΙΣΤΗ",70,IF(M5="ΠΟΛΥ ΚΑΛΗ",50,IF(M5="ΚΑΛΗ",30,)))</f>
        <v>0</v>
      </c>
      <c r="O5" s="6"/>
      <c r="P5" s="6">
        <f aca="true" t="shared" si="3" ref="P5:P16">IF(O5="ΑΡΙΣΤΗ",70,IF(O5="ΠΟΛΥ ΚΑΛΗ",50,IF(O5="ΚΑΛΗ",30,)))</f>
        <v>0</v>
      </c>
      <c r="Q5" s="6"/>
      <c r="R5" s="6">
        <f aca="true" t="shared" si="4" ref="R5:R16">IF(Q5="ΑΡΙΣΤΗ",70,IF(Q5="ΠΟΛΥ ΚΑΛΗ",50,IF(Q5="ΚΑΛΗ",30,)))</f>
        <v>0</v>
      </c>
      <c r="S5" s="6"/>
      <c r="T5" s="6">
        <f aca="true" t="shared" si="5" ref="T5:T16">IF(S5="ΝΑΙ",150,0)</f>
        <v>0</v>
      </c>
      <c r="U5" s="6" t="s">
        <v>5</v>
      </c>
      <c r="V5" s="6">
        <f aca="true" t="shared" si="6" ref="V5:V16">IF(U5="ΝΑΙ",100,0)</f>
        <v>100</v>
      </c>
      <c r="W5" s="6"/>
      <c r="X5" s="7">
        <f aca="true" t="shared" si="7" ref="X5:X16">W5*17</f>
        <v>0</v>
      </c>
      <c r="Y5" s="24">
        <f aca="true" t="shared" si="8" ref="Y5:Y16">H5+T5+N5+P5+R5+X5+V5</f>
        <v>1194.5</v>
      </c>
      <c r="Z5" s="6"/>
    </row>
    <row r="6" spans="1:36" ht="18" customHeight="1">
      <c r="A6" s="25">
        <v>3</v>
      </c>
      <c r="B6" s="26" t="s">
        <v>88</v>
      </c>
      <c r="C6" s="26" t="s">
        <v>124</v>
      </c>
      <c r="D6" s="27" t="s">
        <v>89</v>
      </c>
      <c r="E6" s="27" t="s">
        <v>59</v>
      </c>
      <c r="F6" s="28" t="s">
        <v>5</v>
      </c>
      <c r="G6" s="28">
        <v>9.6</v>
      </c>
      <c r="H6" s="28">
        <f t="shared" si="0"/>
        <v>1056</v>
      </c>
      <c r="I6" s="25" t="s">
        <v>5</v>
      </c>
      <c r="J6" s="29" t="s">
        <v>5</v>
      </c>
      <c r="K6" s="30" t="str">
        <f t="shared" si="1"/>
        <v>ΟΚ</v>
      </c>
      <c r="L6" s="30"/>
      <c r="M6" s="25"/>
      <c r="N6" s="25">
        <f t="shared" si="2"/>
        <v>0</v>
      </c>
      <c r="O6" s="25"/>
      <c r="P6" s="25">
        <f t="shared" si="3"/>
        <v>0</v>
      </c>
      <c r="Q6" s="25"/>
      <c r="R6" s="25">
        <f t="shared" si="4"/>
        <v>0</v>
      </c>
      <c r="S6" s="25"/>
      <c r="T6" s="25"/>
      <c r="U6" s="25" t="s">
        <v>5</v>
      </c>
      <c r="V6" s="25">
        <f t="shared" si="6"/>
        <v>100</v>
      </c>
      <c r="W6" s="25"/>
      <c r="X6" s="31">
        <f t="shared" si="7"/>
        <v>0</v>
      </c>
      <c r="Y6" s="32">
        <f t="shared" si="8"/>
        <v>1156</v>
      </c>
      <c r="Z6" s="25"/>
      <c r="AI6" s="8" t="s">
        <v>5</v>
      </c>
      <c r="AJ6" s="8" t="s">
        <v>2</v>
      </c>
    </row>
    <row r="7" spans="1:26" ht="18" customHeight="1">
      <c r="A7" s="6">
        <v>4</v>
      </c>
      <c r="B7" s="15" t="s">
        <v>39</v>
      </c>
      <c r="C7" s="15" t="s">
        <v>101</v>
      </c>
      <c r="D7" s="23" t="s">
        <v>40</v>
      </c>
      <c r="E7" s="23" t="s">
        <v>41</v>
      </c>
      <c r="F7" s="3" t="s">
        <v>5</v>
      </c>
      <c r="G7" s="3">
        <v>10</v>
      </c>
      <c r="H7" s="3">
        <f t="shared" si="0"/>
        <v>1100</v>
      </c>
      <c r="I7" s="6" t="s">
        <v>5</v>
      </c>
      <c r="J7" s="4" t="s">
        <v>5</v>
      </c>
      <c r="K7" s="5" t="str">
        <f t="shared" si="1"/>
        <v>ΟΚ</v>
      </c>
      <c r="L7" s="5"/>
      <c r="M7" s="6"/>
      <c r="N7" s="6">
        <f t="shared" si="2"/>
        <v>0</v>
      </c>
      <c r="O7" s="6"/>
      <c r="P7" s="6">
        <f t="shared" si="3"/>
        <v>0</v>
      </c>
      <c r="Q7" s="6"/>
      <c r="R7" s="6">
        <f t="shared" si="4"/>
        <v>0</v>
      </c>
      <c r="S7" s="6"/>
      <c r="T7" s="6"/>
      <c r="U7" s="6"/>
      <c r="V7" s="6">
        <f t="shared" si="6"/>
        <v>0</v>
      </c>
      <c r="W7" s="6"/>
      <c r="X7" s="7">
        <f t="shared" si="7"/>
        <v>0</v>
      </c>
      <c r="Y7" s="24">
        <f t="shared" si="8"/>
        <v>1100</v>
      </c>
      <c r="Z7" s="6"/>
    </row>
    <row r="8" spans="1:26" ht="18" customHeight="1">
      <c r="A8" s="6">
        <v>5</v>
      </c>
      <c r="B8" s="15" t="s">
        <v>99</v>
      </c>
      <c r="C8" s="15" t="s">
        <v>129</v>
      </c>
      <c r="D8" s="23" t="s">
        <v>100</v>
      </c>
      <c r="E8" s="23" t="s">
        <v>84</v>
      </c>
      <c r="F8" s="3" t="s">
        <v>5</v>
      </c>
      <c r="G8" s="3">
        <v>9.85</v>
      </c>
      <c r="H8" s="3">
        <f t="shared" si="0"/>
        <v>1083.5</v>
      </c>
      <c r="I8" s="6" t="s">
        <v>5</v>
      </c>
      <c r="J8" s="4" t="s">
        <v>5</v>
      </c>
      <c r="K8" s="5" t="str">
        <f t="shared" si="1"/>
        <v>ΟΚ</v>
      </c>
      <c r="L8" s="5"/>
      <c r="M8" s="6"/>
      <c r="N8" s="6">
        <f t="shared" si="2"/>
        <v>0</v>
      </c>
      <c r="O8" s="6"/>
      <c r="P8" s="6">
        <f t="shared" si="3"/>
        <v>0</v>
      </c>
      <c r="Q8" s="6"/>
      <c r="R8" s="6">
        <f t="shared" si="4"/>
        <v>0</v>
      </c>
      <c r="S8" s="6" t="s">
        <v>5</v>
      </c>
      <c r="T8" s="6">
        <f t="shared" si="5"/>
        <v>150</v>
      </c>
      <c r="U8" s="6"/>
      <c r="V8" s="6">
        <f t="shared" si="6"/>
        <v>0</v>
      </c>
      <c r="W8" s="6"/>
      <c r="X8" s="7">
        <f t="shared" si="7"/>
        <v>0</v>
      </c>
      <c r="Y8" s="24">
        <f t="shared" si="8"/>
        <v>1233.5</v>
      </c>
      <c r="Z8" s="6"/>
    </row>
    <row r="9" spans="1:26" ht="18" customHeight="1">
      <c r="A9" s="25">
        <v>6</v>
      </c>
      <c r="B9" s="15" t="s">
        <v>66</v>
      </c>
      <c r="C9" s="15" t="s">
        <v>115</v>
      </c>
      <c r="D9" s="23" t="s">
        <v>67</v>
      </c>
      <c r="E9" s="23" t="s">
        <v>53</v>
      </c>
      <c r="F9" s="3" t="s">
        <v>5</v>
      </c>
      <c r="G9" s="3">
        <v>9.3</v>
      </c>
      <c r="H9" s="3">
        <f t="shared" si="0"/>
        <v>1023.0000000000001</v>
      </c>
      <c r="I9" s="6" t="s">
        <v>5</v>
      </c>
      <c r="J9" s="4" t="s">
        <v>5</v>
      </c>
      <c r="K9" s="5" t="str">
        <f t="shared" si="1"/>
        <v>ΟΚ</v>
      </c>
      <c r="L9" s="5"/>
      <c r="M9" s="6"/>
      <c r="N9" s="6">
        <f t="shared" si="2"/>
        <v>0</v>
      </c>
      <c r="O9" s="6"/>
      <c r="P9" s="6">
        <f t="shared" si="3"/>
        <v>0</v>
      </c>
      <c r="Q9" s="6"/>
      <c r="R9" s="6">
        <f t="shared" si="4"/>
        <v>0</v>
      </c>
      <c r="S9" s="6"/>
      <c r="T9" s="6">
        <f t="shared" si="5"/>
        <v>0</v>
      </c>
      <c r="U9" s="6"/>
      <c r="V9" s="6">
        <f t="shared" si="6"/>
        <v>0</v>
      </c>
      <c r="W9" s="6">
        <v>5</v>
      </c>
      <c r="X9" s="7">
        <f t="shared" si="7"/>
        <v>85</v>
      </c>
      <c r="Y9" s="24">
        <f t="shared" si="8"/>
        <v>1108</v>
      </c>
      <c r="Z9" s="6"/>
    </row>
    <row r="10" spans="1:26" ht="28.5" customHeight="1">
      <c r="A10" s="6">
        <v>7</v>
      </c>
      <c r="B10" s="15" t="s">
        <v>28</v>
      </c>
      <c r="C10" s="15" t="s">
        <v>105</v>
      </c>
      <c r="D10" s="23" t="s">
        <v>29</v>
      </c>
      <c r="E10" s="23" t="s">
        <v>30</v>
      </c>
      <c r="F10" s="3" t="s">
        <v>5</v>
      </c>
      <c r="G10" s="3">
        <v>8.35</v>
      </c>
      <c r="H10" s="3">
        <f t="shared" si="0"/>
        <v>918.5</v>
      </c>
      <c r="I10" s="6" t="s">
        <v>5</v>
      </c>
      <c r="J10" s="4" t="s">
        <v>5</v>
      </c>
      <c r="K10" s="5" t="str">
        <f t="shared" si="1"/>
        <v>ΟΚ</v>
      </c>
      <c r="L10" s="5"/>
      <c r="M10" s="6"/>
      <c r="N10" s="6">
        <f t="shared" si="2"/>
        <v>0</v>
      </c>
      <c r="O10" s="6"/>
      <c r="P10" s="6">
        <f t="shared" si="3"/>
        <v>0</v>
      </c>
      <c r="Q10" s="6"/>
      <c r="R10" s="6">
        <f t="shared" si="4"/>
        <v>0</v>
      </c>
      <c r="S10" s="6"/>
      <c r="T10" s="6">
        <f t="shared" si="5"/>
        <v>0</v>
      </c>
      <c r="U10" s="6" t="s">
        <v>5</v>
      </c>
      <c r="V10" s="6">
        <f t="shared" si="6"/>
        <v>100</v>
      </c>
      <c r="W10" s="6"/>
      <c r="X10" s="7">
        <f t="shared" si="7"/>
        <v>0</v>
      </c>
      <c r="Y10" s="24">
        <f t="shared" si="8"/>
        <v>1018.5</v>
      </c>
      <c r="Z10" s="6"/>
    </row>
    <row r="11" spans="1:26" ht="18" customHeight="1">
      <c r="A11" s="6">
        <v>8</v>
      </c>
      <c r="B11" s="15" t="s">
        <v>63</v>
      </c>
      <c r="C11" s="15" t="s">
        <v>114</v>
      </c>
      <c r="D11" s="23" t="s">
        <v>64</v>
      </c>
      <c r="E11" s="23" t="s">
        <v>65</v>
      </c>
      <c r="F11" s="3" t="s">
        <v>5</v>
      </c>
      <c r="G11" s="3">
        <v>8.3</v>
      </c>
      <c r="H11" s="3">
        <f t="shared" si="0"/>
        <v>913.0000000000001</v>
      </c>
      <c r="I11" s="6" t="s">
        <v>5</v>
      </c>
      <c r="J11" s="4" t="s">
        <v>5</v>
      </c>
      <c r="K11" s="5" t="str">
        <f t="shared" si="1"/>
        <v>ΟΚ</v>
      </c>
      <c r="L11" s="5"/>
      <c r="M11" s="6"/>
      <c r="N11" s="6">
        <f t="shared" si="2"/>
        <v>0</v>
      </c>
      <c r="O11" s="6"/>
      <c r="P11" s="6">
        <f t="shared" si="3"/>
        <v>0</v>
      </c>
      <c r="Q11" s="6"/>
      <c r="R11" s="6">
        <f t="shared" si="4"/>
        <v>0</v>
      </c>
      <c r="S11" s="6"/>
      <c r="T11" s="6">
        <f t="shared" si="5"/>
        <v>0</v>
      </c>
      <c r="U11" s="6" t="s">
        <v>5</v>
      </c>
      <c r="V11" s="6">
        <f t="shared" si="6"/>
        <v>100</v>
      </c>
      <c r="W11" s="6"/>
      <c r="X11" s="7">
        <f t="shared" si="7"/>
        <v>0</v>
      </c>
      <c r="Y11" s="24">
        <f t="shared" si="8"/>
        <v>1013.0000000000001</v>
      </c>
      <c r="Z11" s="6"/>
    </row>
    <row r="12" spans="1:26" s="40" customFormat="1" ht="30">
      <c r="A12" s="25">
        <v>9</v>
      </c>
      <c r="B12" s="33" t="s">
        <v>74</v>
      </c>
      <c r="C12" s="33" t="s">
        <v>119</v>
      </c>
      <c r="D12" s="34" t="s">
        <v>75</v>
      </c>
      <c r="E12" s="34" t="s">
        <v>59</v>
      </c>
      <c r="F12" s="35" t="s">
        <v>5</v>
      </c>
      <c r="G12" s="35">
        <v>7</v>
      </c>
      <c r="H12" s="35">
        <f t="shared" si="0"/>
        <v>770</v>
      </c>
      <c r="I12" s="34" t="s">
        <v>5</v>
      </c>
      <c r="J12" s="36" t="s">
        <v>5</v>
      </c>
      <c r="K12" s="37" t="str">
        <f t="shared" si="1"/>
        <v>ΟΚ</v>
      </c>
      <c r="L12" s="37"/>
      <c r="M12" s="34"/>
      <c r="N12" s="34">
        <f t="shared" si="2"/>
        <v>0</v>
      </c>
      <c r="O12" s="34"/>
      <c r="P12" s="34">
        <f t="shared" si="3"/>
        <v>0</v>
      </c>
      <c r="Q12" s="34"/>
      <c r="R12" s="34">
        <f t="shared" si="4"/>
        <v>0</v>
      </c>
      <c r="S12" s="34" t="s">
        <v>5</v>
      </c>
      <c r="T12" s="34">
        <f t="shared" si="5"/>
        <v>150</v>
      </c>
      <c r="U12" s="34"/>
      <c r="V12" s="34">
        <f t="shared" si="6"/>
        <v>0</v>
      </c>
      <c r="W12" s="34"/>
      <c r="X12" s="38">
        <f t="shared" si="7"/>
        <v>0</v>
      </c>
      <c r="Y12" s="39">
        <f t="shared" si="8"/>
        <v>920</v>
      </c>
      <c r="Z12" s="33"/>
    </row>
    <row r="13" spans="1:26" ht="18" customHeight="1">
      <c r="A13" s="6">
        <v>10</v>
      </c>
      <c r="B13" s="15" t="s">
        <v>76</v>
      </c>
      <c r="C13" s="15" t="s">
        <v>120</v>
      </c>
      <c r="D13" s="23" t="s">
        <v>77</v>
      </c>
      <c r="E13" s="23" t="s">
        <v>78</v>
      </c>
      <c r="F13" s="3" t="s">
        <v>5</v>
      </c>
      <c r="G13" s="3">
        <v>6.88</v>
      </c>
      <c r="H13" s="3">
        <f t="shared" si="0"/>
        <v>756.8</v>
      </c>
      <c r="I13" s="6" t="s">
        <v>5</v>
      </c>
      <c r="J13" s="4" t="s">
        <v>5</v>
      </c>
      <c r="K13" s="5" t="str">
        <f t="shared" si="1"/>
        <v>ΟΚ</v>
      </c>
      <c r="L13" s="5"/>
      <c r="M13" s="6"/>
      <c r="N13" s="6">
        <f t="shared" si="2"/>
        <v>0</v>
      </c>
      <c r="O13" s="6"/>
      <c r="P13" s="6">
        <f t="shared" si="3"/>
        <v>0</v>
      </c>
      <c r="Q13" s="6"/>
      <c r="R13" s="6">
        <f t="shared" si="4"/>
        <v>0</v>
      </c>
      <c r="S13" s="6" t="s">
        <v>5</v>
      </c>
      <c r="T13" s="6">
        <f t="shared" si="5"/>
        <v>150</v>
      </c>
      <c r="U13" s="6"/>
      <c r="V13" s="6">
        <f t="shared" si="6"/>
        <v>0</v>
      </c>
      <c r="W13" s="6"/>
      <c r="X13" s="7">
        <f t="shared" si="7"/>
        <v>0</v>
      </c>
      <c r="Y13" s="24">
        <f t="shared" si="8"/>
        <v>906.8</v>
      </c>
      <c r="Z13" s="6"/>
    </row>
    <row r="14" spans="1:26" s="41" customFormat="1" ht="18" customHeight="1">
      <c r="A14" s="6">
        <v>11</v>
      </c>
      <c r="B14" s="15" t="s">
        <v>90</v>
      </c>
      <c r="C14" s="15" t="s">
        <v>125</v>
      </c>
      <c r="D14" s="23" t="s">
        <v>91</v>
      </c>
      <c r="E14" s="23" t="s">
        <v>33</v>
      </c>
      <c r="F14" s="3" t="s">
        <v>5</v>
      </c>
      <c r="G14" s="3">
        <v>7.95</v>
      </c>
      <c r="H14" s="3">
        <f t="shared" si="0"/>
        <v>874.5</v>
      </c>
      <c r="I14" s="6" t="s">
        <v>5</v>
      </c>
      <c r="J14" s="4" t="s">
        <v>5</v>
      </c>
      <c r="K14" s="5" t="str">
        <f t="shared" si="1"/>
        <v>ΟΚ</v>
      </c>
      <c r="L14" s="5"/>
      <c r="M14" s="6"/>
      <c r="N14" s="6">
        <f t="shared" si="2"/>
        <v>0</v>
      </c>
      <c r="O14" s="6"/>
      <c r="P14" s="6">
        <f t="shared" si="3"/>
        <v>0</v>
      </c>
      <c r="Q14" s="6"/>
      <c r="R14" s="6">
        <f t="shared" si="4"/>
        <v>0</v>
      </c>
      <c r="S14" s="6"/>
      <c r="T14" s="6">
        <f t="shared" si="5"/>
        <v>0</v>
      </c>
      <c r="U14" s="6"/>
      <c r="V14" s="6">
        <f t="shared" si="6"/>
        <v>0</v>
      </c>
      <c r="W14" s="6"/>
      <c r="X14" s="7">
        <f t="shared" si="7"/>
        <v>0</v>
      </c>
      <c r="Y14" s="24">
        <f t="shared" si="8"/>
        <v>874.5</v>
      </c>
      <c r="Z14" s="6"/>
    </row>
    <row r="15" spans="1:26" ht="18" customHeight="1">
      <c r="A15" s="25">
        <v>12</v>
      </c>
      <c r="B15" s="15" t="s">
        <v>95</v>
      </c>
      <c r="C15" s="15" t="s">
        <v>127</v>
      </c>
      <c r="D15" s="23" t="s">
        <v>96</v>
      </c>
      <c r="E15" s="23" t="s">
        <v>30</v>
      </c>
      <c r="F15" s="3" t="s">
        <v>5</v>
      </c>
      <c r="G15" s="3">
        <v>7</v>
      </c>
      <c r="H15" s="3">
        <f t="shared" si="0"/>
        <v>770</v>
      </c>
      <c r="I15" s="6" t="s">
        <v>5</v>
      </c>
      <c r="J15" s="4" t="s">
        <v>5</v>
      </c>
      <c r="K15" s="5" t="str">
        <f t="shared" si="1"/>
        <v>ΟΚ</v>
      </c>
      <c r="L15" s="5"/>
      <c r="M15" s="6"/>
      <c r="N15" s="6">
        <f t="shared" si="2"/>
        <v>0</v>
      </c>
      <c r="O15" s="6"/>
      <c r="P15" s="6">
        <f t="shared" si="3"/>
        <v>0</v>
      </c>
      <c r="Q15" s="6"/>
      <c r="R15" s="6">
        <f t="shared" si="4"/>
        <v>0</v>
      </c>
      <c r="S15" s="6"/>
      <c r="T15" s="6">
        <f t="shared" si="5"/>
        <v>0</v>
      </c>
      <c r="U15" s="6"/>
      <c r="V15" s="6">
        <f t="shared" si="6"/>
        <v>0</v>
      </c>
      <c r="W15" s="6"/>
      <c r="X15" s="7">
        <f t="shared" si="7"/>
        <v>0</v>
      </c>
      <c r="Y15" s="24">
        <f t="shared" si="8"/>
        <v>770</v>
      </c>
      <c r="Z15" s="6"/>
    </row>
    <row r="16" spans="1:26" ht="18" customHeight="1">
      <c r="A16" s="6">
        <v>13</v>
      </c>
      <c r="B16" s="15" t="s">
        <v>85</v>
      </c>
      <c r="C16" s="15" t="s">
        <v>123</v>
      </c>
      <c r="D16" s="23" t="s">
        <v>86</v>
      </c>
      <c r="E16" s="23" t="s">
        <v>87</v>
      </c>
      <c r="F16" s="3" t="s">
        <v>5</v>
      </c>
      <c r="G16" s="3">
        <v>6.78</v>
      </c>
      <c r="H16" s="3">
        <f t="shared" si="0"/>
        <v>745.8000000000001</v>
      </c>
      <c r="I16" s="6" t="s">
        <v>5</v>
      </c>
      <c r="J16" s="4" t="s">
        <v>5</v>
      </c>
      <c r="K16" s="5" t="str">
        <f t="shared" si="1"/>
        <v>ΟΚ</v>
      </c>
      <c r="L16" s="5"/>
      <c r="M16" s="6"/>
      <c r="N16" s="6">
        <f t="shared" si="2"/>
        <v>0</v>
      </c>
      <c r="O16" s="6"/>
      <c r="P16" s="6">
        <f t="shared" si="3"/>
        <v>0</v>
      </c>
      <c r="Q16" s="6"/>
      <c r="R16" s="6">
        <f t="shared" si="4"/>
        <v>0</v>
      </c>
      <c r="S16" s="6"/>
      <c r="T16" s="6">
        <f t="shared" si="5"/>
        <v>0</v>
      </c>
      <c r="U16" s="6"/>
      <c r="V16" s="6">
        <f t="shared" si="6"/>
        <v>0</v>
      </c>
      <c r="W16" s="6"/>
      <c r="X16" s="7">
        <f t="shared" si="7"/>
        <v>0</v>
      </c>
      <c r="Y16" s="24">
        <f t="shared" si="8"/>
        <v>745.8000000000001</v>
      </c>
      <c r="Z16" s="6"/>
    </row>
  </sheetData>
  <sheetProtection password="EB34" sheet="1" objects="1" scenarios="1"/>
  <mergeCells count="5">
    <mergeCell ref="A2:E2"/>
    <mergeCell ref="Y2:Y3"/>
    <mergeCell ref="F2:J2"/>
    <mergeCell ref="M2:X2"/>
    <mergeCell ref="A1:E1"/>
  </mergeCells>
  <dataValidations count="4">
    <dataValidation type="whole" allowBlank="1" showInputMessage="1" showErrorMessage="1" errorTitle="ΠΡΟΣΟΧΗ!" error="ΑΠΟ 1 ΕΩΣ 24 ΜΗΝΕΣ" sqref="W4:W16">
      <formula1>1</formula1>
      <formula2>24</formula2>
    </dataValidation>
    <dataValidation type="list" allowBlank="1" showInputMessage="1" showErrorMessage="1" sqref="O4:O16 M4:M16 Q4:Q16">
      <formula1>$AJ$6:$AJ$6</formula1>
    </dataValidation>
    <dataValidation type="list" allowBlank="1" showInputMessage="1" showErrorMessage="1" sqref="I4:J16 L4:L16 F4:F16 S4:S16 U4:U16">
      <formula1>$AI$6:$AI$6</formula1>
    </dataValidation>
    <dataValidation type="decimal" allowBlank="1" showInputMessage="1" showErrorMessage="1" sqref="G4:G16">
      <formula1>5</formula1>
      <formula2>10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2"/>
  <sheetViews>
    <sheetView workbookViewId="0" topLeftCell="A1">
      <pane xSplit="5" topLeftCell="F1" activePane="topRight" state="frozen"/>
      <selection pane="topRight" activeCell="D24" sqref="A1:XFD1048576"/>
    </sheetView>
  </sheetViews>
  <sheetFormatPr defaultColWidth="9.140625" defaultRowHeight="15"/>
  <cols>
    <col min="1" max="1" width="4.8515625" style="8" customWidth="1"/>
    <col min="2" max="3" width="15.00390625" style="8" customWidth="1"/>
    <col min="4" max="4" width="25.140625" style="8" customWidth="1"/>
    <col min="5" max="5" width="25.28125" style="8" customWidth="1"/>
    <col min="6" max="7" width="9.7109375" style="8" customWidth="1"/>
    <col min="8" max="8" width="7.28125" style="8" customWidth="1"/>
    <col min="9" max="9" width="15.28125" style="8" customWidth="1"/>
    <col min="10" max="10" width="9.421875" style="8" customWidth="1"/>
    <col min="11" max="11" width="15.00390625" style="8" customWidth="1"/>
    <col min="12" max="12" width="14.00390625" style="8" customWidth="1"/>
    <col min="13" max="13" width="10.140625" style="8" customWidth="1"/>
    <col min="14" max="14" width="7.28125" style="8" customWidth="1"/>
    <col min="15" max="15" width="10.7109375" style="8" customWidth="1"/>
    <col min="16" max="16" width="7.28125" style="8" customWidth="1"/>
    <col min="17" max="17" width="10.140625" style="8" customWidth="1"/>
    <col min="18" max="18" width="7.28125" style="8" customWidth="1"/>
    <col min="19" max="19" width="10.57421875" style="8" customWidth="1"/>
    <col min="20" max="20" width="7.28125" style="8" customWidth="1"/>
    <col min="21" max="21" width="10.57421875" style="8" customWidth="1"/>
    <col min="22" max="22" width="7.28125" style="8" customWidth="1"/>
    <col min="23" max="23" width="17.7109375" style="8" customWidth="1"/>
    <col min="24" max="24" width="7.8515625" style="8" customWidth="1"/>
    <col min="25" max="25" width="9.57421875" style="8" customWidth="1"/>
    <col min="26" max="26" width="14.00390625" style="8" customWidth="1"/>
    <col min="27" max="34" width="9.140625" style="8" customWidth="1"/>
    <col min="35" max="36" width="9.140625" style="8" hidden="1" customWidth="1"/>
    <col min="37" max="16384" width="9.140625" style="8" customWidth="1"/>
  </cols>
  <sheetData>
    <row r="1" spans="1:25" ht="57" customHeight="1">
      <c r="A1" s="1" t="s">
        <v>146</v>
      </c>
      <c r="B1" s="2"/>
      <c r="C1" s="2"/>
      <c r="D1" s="2"/>
      <c r="E1" s="2"/>
      <c r="F1" s="3"/>
      <c r="G1" s="3"/>
      <c r="H1" s="3"/>
      <c r="I1" s="4"/>
      <c r="J1" s="4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3"/>
    </row>
    <row r="2" spans="1:25" s="14" customFormat="1" ht="15.75">
      <c r="A2" s="9" t="s">
        <v>7</v>
      </c>
      <c r="B2" s="10"/>
      <c r="C2" s="10"/>
      <c r="D2" s="10"/>
      <c r="E2" s="10"/>
      <c r="F2" s="10" t="s">
        <v>0</v>
      </c>
      <c r="G2" s="10"/>
      <c r="H2" s="10"/>
      <c r="I2" s="10"/>
      <c r="J2" s="11"/>
      <c r="K2" s="12"/>
      <c r="L2" s="12"/>
      <c r="M2" s="10" t="s">
        <v>26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3" t="s">
        <v>10</v>
      </c>
    </row>
    <row r="3" spans="1:26" s="22" customFormat="1" ht="94.5" customHeight="1">
      <c r="A3" s="15" t="s">
        <v>1</v>
      </c>
      <c r="B3" s="15" t="s">
        <v>27</v>
      </c>
      <c r="C3" s="16" t="s">
        <v>107</v>
      </c>
      <c r="D3" s="16" t="s">
        <v>8</v>
      </c>
      <c r="E3" s="16" t="s">
        <v>9</v>
      </c>
      <c r="F3" s="17" t="s">
        <v>23</v>
      </c>
      <c r="G3" s="17" t="s">
        <v>11</v>
      </c>
      <c r="H3" s="17" t="s">
        <v>4</v>
      </c>
      <c r="I3" s="15" t="s">
        <v>15</v>
      </c>
      <c r="J3" s="18" t="s">
        <v>16</v>
      </c>
      <c r="K3" s="19"/>
      <c r="L3" s="20" t="s">
        <v>12</v>
      </c>
      <c r="M3" s="15" t="s">
        <v>17</v>
      </c>
      <c r="N3" s="15" t="s">
        <v>4</v>
      </c>
      <c r="O3" s="15" t="s">
        <v>18</v>
      </c>
      <c r="P3" s="15" t="s">
        <v>4</v>
      </c>
      <c r="Q3" s="15" t="s">
        <v>19</v>
      </c>
      <c r="R3" s="16" t="s">
        <v>4</v>
      </c>
      <c r="S3" s="15" t="s">
        <v>20</v>
      </c>
      <c r="T3" s="15" t="s">
        <v>4</v>
      </c>
      <c r="U3" s="15" t="s">
        <v>21</v>
      </c>
      <c r="V3" s="15" t="s">
        <v>4</v>
      </c>
      <c r="W3" s="15" t="s">
        <v>22</v>
      </c>
      <c r="X3" s="15" t="s">
        <v>4</v>
      </c>
      <c r="Y3" s="21"/>
      <c r="Z3" s="15" t="s">
        <v>117</v>
      </c>
    </row>
    <row r="4" spans="1:26" ht="18" customHeight="1">
      <c r="A4" s="6">
        <v>1</v>
      </c>
      <c r="B4" s="15" t="s">
        <v>51</v>
      </c>
      <c r="C4" s="15" t="s">
        <v>110</v>
      </c>
      <c r="D4" s="23" t="s">
        <v>52</v>
      </c>
      <c r="E4" s="23" t="s">
        <v>53</v>
      </c>
      <c r="F4" s="3" t="s">
        <v>5</v>
      </c>
      <c r="G4" s="3">
        <v>7.04</v>
      </c>
      <c r="H4" s="3">
        <f>G4*110</f>
        <v>774.4</v>
      </c>
      <c r="I4" s="6" t="s">
        <v>5</v>
      </c>
      <c r="J4" s="4" t="s">
        <v>5</v>
      </c>
      <c r="K4" s="5" t="str">
        <f>IF(AND(F4="ΝΑΙ",I4="ΝΑΙ",J4="ΝΑΙ"),"ΟΚ","ΑΠΟΡΡΙΠΤΕΤΑΙ")</f>
        <v>ΟΚ</v>
      </c>
      <c r="L4" s="5" t="s">
        <v>5</v>
      </c>
      <c r="M4" s="6"/>
      <c r="N4" s="6">
        <f>IF(M4="ΑΡΙΣΤΗ",70,IF(M4="ΠΟΛΥ ΚΑΛΗ",50,IF(M4="ΚΑΛΗ",30,)))</f>
        <v>0</v>
      </c>
      <c r="O4" s="6"/>
      <c r="P4" s="6">
        <f>IF(O4="ΑΡΙΣΤΗ",70,IF(O4="ΠΟΛΥ ΚΑΛΗ",50,IF(O4="ΚΑΛΗ",30,)))</f>
        <v>0</v>
      </c>
      <c r="Q4" s="6"/>
      <c r="R4" s="6">
        <f>IF(Q4="ΑΡΙΣΤΗ",70,IF(Q4="ΠΟΛΥ ΚΑΛΗ",50,IF(Q4="ΚΑΛΗ",30,)))</f>
        <v>0</v>
      </c>
      <c r="S4" s="6"/>
      <c r="T4" s="6">
        <f>IF(S4="ΝΑΙ",150,0)</f>
        <v>0</v>
      </c>
      <c r="U4" s="6"/>
      <c r="V4" s="6">
        <f>IF(U4="ΝΑΙ",100,0)</f>
        <v>0</v>
      </c>
      <c r="W4" s="6"/>
      <c r="X4" s="7">
        <f>W4*17</f>
        <v>0</v>
      </c>
      <c r="Y4" s="24">
        <f>H4+T4+N4+P4+R4+X4+V4</f>
        <v>774.4</v>
      </c>
      <c r="Z4" s="6" t="s">
        <v>12</v>
      </c>
    </row>
    <row r="5" spans="1:36" ht="18" customHeight="1">
      <c r="A5" s="6">
        <v>2</v>
      </c>
      <c r="B5" s="15" t="s">
        <v>71</v>
      </c>
      <c r="C5" s="15" t="s">
        <v>118</v>
      </c>
      <c r="D5" s="23" t="s">
        <v>72</v>
      </c>
      <c r="E5" s="23" t="s">
        <v>73</v>
      </c>
      <c r="F5" s="3" t="s">
        <v>5</v>
      </c>
      <c r="G5" s="3">
        <v>5.9</v>
      </c>
      <c r="H5" s="3">
        <f>G5*110</f>
        <v>649</v>
      </c>
      <c r="I5" s="6" t="s">
        <v>5</v>
      </c>
      <c r="J5" s="4" t="s">
        <v>5</v>
      </c>
      <c r="K5" s="5" t="str">
        <f>IF(AND(F5="ΝΑΙ",I5="ΝΑΙ",J5="ΝΑΙ"),"ΟΚ","ΑΠΟΡΡΙΠΤΕΤΑΙ")</f>
        <v>ΟΚ</v>
      </c>
      <c r="L5" s="5"/>
      <c r="M5" s="6"/>
      <c r="N5" s="6">
        <f>IF(M5="ΑΡΙΣΤΗ",70,IF(M5="ΠΟΛΥ ΚΑΛΗ",50,IF(M5="ΚΑΛΗ",30,)))</f>
        <v>0</v>
      </c>
      <c r="O5" s="6"/>
      <c r="P5" s="6">
        <f>IF(O5="ΑΡΙΣΤΗ",70,IF(O5="ΠΟΛΥ ΚΑΛΗ",50,IF(O5="ΚΑΛΗ",30,)))</f>
        <v>0</v>
      </c>
      <c r="Q5" s="6" t="s">
        <v>3</v>
      </c>
      <c r="R5" s="6">
        <f>IF(Q5="ΑΡΙΣΤΗ",70,IF(Q5="ΠΟΛΥ ΚΑΛΗ",50,IF(Q5="ΚΑΛΗ",30,)))</f>
        <v>30</v>
      </c>
      <c r="S5" s="6" t="s">
        <v>5</v>
      </c>
      <c r="T5" s="6">
        <f>IF(S5="ΝΑΙ",150,0)</f>
        <v>150</v>
      </c>
      <c r="U5" s="6" t="s">
        <v>5</v>
      </c>
      <c r="V5" s="6">
        <f>IF(U5="ΝΑΙ",100,0)</f>
        <v>100</v>
      </c>
      <c r="W5" s="6">
        <v>19</v>
      </c>
      <c r="X5" s="7">
        <f>W5*17</f>
        <v>323</v>
      </c>
      <c r="Y5" s="24">
        <f aca="true" t="shared" si="0" ref="Y5:Y12">H5+T5+N5+P5+R5+X5+V5</f>
        <v>1252</v>
      </c>
      <c r="Z5" s="6"/>
      <c r="AI5" s="8" t="s">
        <v>13</v>
      </c>
      <c r="AJ5" s="8" t="s">
        <v>6</v>
      </c>
    </row>
    <row r="6" spans="1:26" ht="18" customHeight="1">
      <c r="A6" s="6">
        <v>3</v>
      </c>
      <c r="B6" s="15" t="s">
        <v>42</v>
      </c>
      <c r="C6" s="15" t="s">
        <v>106</v>
      </c>
      <c r="D6" s="23" t="s">
        <v>43</v>
      </c>
      <c r="E6" s="23" t="s">
        <v>44</v>
      </c>
      <c r="F6" s="3" t="s">
        <v>5</v>
      </c>
      <c r="G6" s="3">
        <v>9.5</v>
      </c>
      <c r="H6" s="3">
        <f aca="true" t="shared" si="1" ref="H6:H12">G6*110</f>
        <v>1045</v>
      </c>
      <c r="I6" s="6" t="s">
        <v>5</v>
      </c>
      <c r="J6" s="4" t="s">
        <v>5</v>
      </c>
      <c r="K6" s="5" t="str">
        <f aca="true" t="shared" si="2" ref="K6:K12">IF(AND(F6="ΝΑΙ",I6="ΝΑΙ",J6="ΝΑΙ"),"ΟΚ","ΑΠΟΡΡΙΠΤΕΤΑΙ")</f>
        <v>ΟΚ</v>
      </c>
      <c r="L6" s="5"/>
      <c r="M6" s="6"/>
      <c r="N6" s="6">
        <f aca="true" t="shared" si="3" ref="N6:N12">IF(M6="ΑΡΙΣΤΗ",70,IF(M6="ΠΟΛΥ ΚΑΛΗ",50,IF(M6="ΚΑΛΗ",30,)))</f>
        <v>0</v>
      </c>
      <c r="O6" s="6"/>
      <c r="P6" s="6">
        <f aca="true" t="shared" si="4" ref="P6:P12">IF(O6="ΑΡΙΣΤΗ",70,IF(O6="ΠΟΛΥ ΚΑΛΗ",50,IF(O6="ΚΑΛΗ",30,)))</f>
        <v>0</v>
      </c>
      <c r="Q6" s="6" t="s">
        <v>3</v>
      </c>
      <c r="R6" s="6">
        <f aca="true" t="shared" si="5" ref="R6:R12">IF(Q6="ΑΡΙΣΤΗ",70,IF(Q6="ΠΟΛΥ ΚΑΛΗ",50,IF(Q6="ΚΑΛΗ",30,)))</f>
        <v>30</v>
      </c>
      <c r="S6" s="6"/>
      <c r="T6" s="6">
        <f aca="true" t="shared" si="6" ref="T6:T12">IF(S6="ΝΑΙ",150,0)</f>
        <v>0</v>
      </c>
      <c r="U6" s="6" t="s">
        <v>5</v>
      </c>
      <c r="V6" s="6">
        <f aca="true" t="shared" si="7" ref="V6:V12">IF(U6="ΝΑΙ",100,0)</f>
        <v>100</v>
      </c>
      <c r="W6" s="6"/>
      <c r="X6" s="7">
        <f aca="true" t="shared" si="8" ref="X6:X12">W6*17</f>
        <v>0</v>
      </c>
      <c r="Y6" s="24">
        <f t="shared" si="0"/>
        <v>1175</v>
      </c>
      <c r="Z6" s="6"/>
    </row>
    <row r="7" spans="1:26" ht="18" customHeight="1">
      <c r="A7" s="6">
        <v>4</v>
      </c>
      <c r="B7" s="15" t="s">
        <v>31</v>
      </c>
      <c r="C7" s="15" t="s">
        <v>104</v>
      </c>
      <c r="D7" s="23" t="s">
        <v>32</v>
      </c>
      <c r="E7" s="23" t="s">
        <v>33</v>
      </c>
      <c r="F7" s="3" t="s">
        <v>5</v>
      </c>
      <c r="G7" s="3">
        <v>8.35</v>
      </c>
      <c r="H7" s="3">
        <f t="shared" si="1"/>
        <v>918.5</v>
      </c>
      <c r="I7" s="6" t="s">
        <v>5</v>
      </c>
      <c r="J7" s="4" t="s">
        <v>5</v>
      </c>
      <c r="K7" s="5" t="str">
        <f t="shared" si="2"/>
        <v>ΟΚ</v>
      </c>
      <c r="L7" s="5"/>
      <c r="M7" s="6"/>
      <c r="N7" s="6">
        <f t="shared" si="3"/>
        <v>0</v>
      </c>
      <c r="O7" s="6"/>
      <c r="P7" s="6">
        <f t="shared" si="4"/>
        <v>0</v>
      </c>
      <c r="Q7" s="6" t="s">
        <v>2</v>
      </c>
      <c r="R7" s="6">
        <f t="shared" si="5"/>
        <v>70</v>
      </c>
      <c r="S7" s="6"/>
      <c r="T7" s="6">
        <f t="shared" si="6"/>
        <v>0</v>
      </c>
      <c r="U7" s="6" t="s">
        <v>5</v>
      </c>
      <c r="V7" s="6">
        <f t="shared" si="7"/>
        <v>100</v>
      </c>
      <c r="W7" s="6"/>
      <c r="X7" s="7">
        <f t="shared" si="8"/>
        <v>0</v>
      </c>
      <c r="Y7" s="24">
        <f t="shared" si="0"/>
        <v>1088.5</v>
      </c>
      <c r="Z7" s="6"/>
    </row>
    <row r="8" spans="1:26" ht="18" customHeight="1">
      <c r="A8" s="6">
        <v>5</v>
      </c>
      <c r="B8" s="15" t="s">
        <v>54</v>
      </c>
      <c r="C8" s="15" t="s">
        <v>111</v>
      </c>
      <c r="D8" s="23" t="s">
        <v>55</v>
      </c>
      <c r="E8" s="23" t="s">
        <v>56</v>
      </c>
      <c r="F8" s="3" t="s">
        <v>5</v>
      </c>
      <c r="G8" s="3">
        <v>8.27</v>
      </c>
      <c r="H8" s="3">
        <f t="shared" si="1"/>
        <v>909.6999999999999</v>
      </c>
      <c r="I8" s="6" t="s">
        <v>5</v>
      </c>
      <c r="J8" s="4" t="s">
        <v>5</v>
      </c>
      <c r="K8" s="5" t="str">
        <f t="shared" si="2"/>
        <v>ΟΚ</v>
      </c>
      <c r="L8" s="5"/>
      <c r="M8" s="6"/>
      <c r="N8" s="6">
        <f t="shared" si="3"/>
        <v>0</v>
      </c>
      <c r="O8" s="6"/>
      <c r="P8" s="6">
        <f t="shared" si="4"/>
        <v>0</v>
      </c>
      <c r="Q8" s="6"/>
      <c r="R8" s="6">
        <f t="shared" si="5"/>
        <v>0</v>
      </c>
      <c r="S8" s="6"/>
      <c r="T8" s="6">
        <f t="shared" si="6"/>
        <v>0</v>
      </c>
      <c r="U8" s="6" t="s">
        <v>5</v>
      </c>
      <c r="V8" s="6">
        <f t="shared" si="7"/>
        <v>100</v>
      </c>
      <c r="W8" s="6"/>
      <c r="X8" s="7">
        <f t="shared" si="8"/>
        <v>0</v>
      </c>
      <c r="Y8" s="24">
        <f t="shared" si="0"/>
        <v>1009.6999999999999</v>
      </c>
      <c r="Z8" s="6"/>
    </row>
    <row r="9" spans="1:26" ht="18" customHeight="1">
      <c r="A9" s="6">
        <v>6</v>
      </c>
      <c r="B9" s="15" t="s">
        <v>48</v>
      </c>
      <c r="C9" s="15" t="s">
        <v>109</v>
      </c>
      <c r="D9" s="23" t="s">
        <v>49</v>
      </c>
      <c r="E9" s="23" t="s">
        <v>50</v>
      </c>
      <c r="F9" s="3" t="s">
        <v>5</v>
      </c>
      <c r="G9" s="3">
        <v>6.8</v>
      </c>
      <c r="H9" s="3">
        <f t="shared" si="1"/>
        <v>748</v>
      </c>
      <c r="I9" s="6" t="s">
        <v>5</v>
      </c>
      <c r="J9" s="4" t="s">
        <v>5</v>
      </c>
      <c r="K9" s="5" t="str">
        <f t="shared" si="2"/>
        <v>ΟΚ</v>
      </c>
      <c r="L9" s="5"/>
      <c r="M9" s="6"/>
      <c r="N9" s="6">
        <f t="shared" si="3"/>
        <v>0</v>
      </c>
      <c r="O9" s="6"/>
      <c r="P9" s="6">
        <f t="shared" si="4"/>
        <v>0</v>
      </c>
      <c r="Q9" s="6"/>
      <c r="R9" s="6">
        <f t="shared" si="5"/>
        <v>0</v>
      </c>
      <c r="S9" s="6"/>
      <c r="T9" s="6">
        <f t="shared" si="6"/>
        <v>0</v>
      </c>
      <c r="U9" s="6" t="s">
        <v>5</v>
      </c>
      <c r="V9" s="6">
        <f t="shared" si="7"/>
        <v>100</v>
      </c>
      <c r="W9" s="6"/>
      <c r="X9" s="7">
        <f t="shared" si="8"/>
        <v>0</v>
      </c>
      <c r="Y9" s="24">
        <f t="shared" si="0"/>
        <v>848</v>
      </c>
      <c r="Z9" s="6"/>
    </row>
    <row r="10" spans="1:26" ht="18" customHeight="1">
      <c r="A10" s="6">
        <v>7</v>
      </c>
      <c r="B10" s="15" t="s">
        <v>82</v>
      </c>
      <c r="C10" s="15" t="s">
        <v>122</v>
      </c>
      <c r="D10" s="23" t="s">
        <v>83</v>
      </c>
      <c r="E10" s="23" t="s">
        <v>84</v>
      </c>
      <c r="F10" s="3" t="s">
        <v>5</v>
      </c>
      <c r="G10" s="3">
        <v>6.58</v>
      </c>
      <c r="H10" s="3">
        <f t="shared" si="1"/>
        <v>723.8</v>
      </c>
      <c r="I10" s="6" t="s">
        <v>5</v>
      </c>
      <c r="J10" s="4" t="s">
        <v>5</v>
      </c>
      <c r="K10" s="5" t="str">
        <f t="shared" si="2"/>
        <v>ΟΚ</v>
      </c>
      <c r="L10" s="5"/>
      <c r="M10" s="6"/>
      <c r="N10" s="6">
        <f t="shared" si="3"/>
        <v>0</v>
      </c>
      <c r="O10" s="6"/>
      <c r="P10" s="6">
        <f t="shared" si="4"/>
        <v>0</v>
      </c>
      <c r="Q10" s="6"/>
      <c r="R10" s="6">
        <f t="shared" si="5"/>
        <v>0</v>
      </c>
      <c r="S10" s="6"/>
      <c r="T10" s="6">
        <f t="shared" si="6"/>
        <v>0</v>
      </c>
      <c r="U10" s="6" t="s">
        <v>5</v>
      </c>
      <c r="V10" s="6">
        <f t="shared" si="7"/>
        <v>100</v>
      </c>
      <c r="W10" s="6"/>
      <c r="X10" s="7">
        <f t="shared" si="8"/>
        <v>0</v>
      </c>
      <c r="Y10" s="24">
        <f t="shared" si="0"/>
        <v>823.8</v>
      </c>
      <c r="Z10" s="6"/>
    </row>
    <row r="11" spans="1:26" ht="18" customHeight="1">
      <c r="A11" s="6">
        <v>8</v>
      </c>
      <c r="B11" s="15" t="s">
        <v>97</v>
      </c>
      <c r="C11" s="15" t="s">
        <v>128</v>
      </c>
      <c r="D11" s="23" t="s">
        <v>98</v>
      </c>
      <c r="E11" s="23" t="s">
        <v>41</v>
      </c>
      <c r="F11" s="3" t="s">
        <v>5</v>
      </c>
      <c r="G11" s="3">
        <v>6.65</v>
      </c>
      <c r="H11" s="3">
        <f t="shared" si="1"/>
        <v>731.5</v>
      </c>
      <c r="I11" s="6" t="s">
        <v>5</v>
      </c>
      <c r="J11" s="4" t="s">
        <v>5</v>
      </c>
      <c r="K11" s="5" t="str">
        <f t="shared" si="2"/>
        <v>ΟΚ</v>
      </c>
      <c r="L11" s="5"/>
      <c r="M11" s="6"/>
      <c r="N11" s="6">
        <f t="shared" si="3"/>
        <v>0</v>
      </c>
      <c r="O11" s="6"/>
      <c r="P11" s="6">
        <f t="shared" si="4"/>
        <v>0</v>
      </c>
      <c r="Q11" s="6"/>
      <c r="R11" s="6">
        <f t="shared" si="5"/>
        <v>0</v>
      </c>
      <c r="S11" s="6"/>
      <c r="T11" s="6">
        <f t="shared" si="6"/>
        <v>0</v>
      </c>
      <c r="U11" s="6"/>
      <c r="V11" s="6">
        <f t="shared" si="7"/>
        <v>0</v>
      </c>
      <c r="W11" s="6"/>
      <c r="X11" s="7">
        <f t="shared" si="8"/>
        <v>0</v>
      </c>
      <c r="Y11" s="24">
        <f t="shared" si="0"/>
        <v>731.5</v>
      </c>
      <c r="Z11" s="6"/>
    </row>
    <row r="12" spans="1:26" ht="18" customHeight="1">
      <c r="A12" s="6">
        <v>9</v>
      </c>
      <c r="B12" s="15" t="s">
        <v>57</v>
      </c>
      <c r="C12" s="15" t="s">
        <v>112</v>
      </c>
      <c r="D12" s="23" t="s">
        <v>58</v>
      </c>
      <c r="E12" s="23" t="s">
        <v>59</v>
      </c>
      <c r="F12" s="3" t="s">
        <v>5</v>
      </c>
      <c r="G12" s="3">
        <v>5.89</v>
      </c>
      <c r="H12" s="3">
        <f t="shared" si="1"/>
        <v>647.9</v>
      </c>
      <c r="I12" s="6" t="s">
        <v>5</v>
      </c>
      <c r="J12" s="4" t="s">
        <v>5</v>
      </c>
      <c r="K12" s="5" t="str">
        <f t="shared" si="2"/>
        <v>ΟΚ</v>
      </c>
      <c r="L12" s="5"/>
      <c r="M12" s="6"/>
      <c r="N12" s="6">
        <f t="shared" si="3"/>
        <v>0</v>
      </c>
      <c r="O12" s="6"/>
      <c r="P12" s="6">
        <f t="shared" si="4"/>
        <v>0</v>
      </c>
      <c r="Q12" s="6"/>
      <c r="R12" s="6">
        <f t="shared" si="5"/>
        <v>0</v>
      </c>
      <c r="S12" s="6"/>
      <c r="T12" s="6">
        <f t="shared" si="6"/>
        <v>0</v>
      </c>
      <c r="U12" s="6"/>
      <c r="V12" s="6">
        <f t="shared" si="7"/>
        <v>0</v>
      </c>
      <c r="W12" s="6"/>
      <c r="X12" s="7">
        <f t="shared" si="8"/>
        <v>0</v>
      </c>
      <c r="Y12" s="24">
        <f t="shared" si="0"/>
        <v>647.9</v>
      </c>
      <c r="Z12" s="6"/>
    </row>
  </sheetData>
  <sheetProtection password="EB34" sheet="1" objects="1" scenarios="1"/>
  <mergeCells count="5">
    <mergeCell ref="A1:E1"/>
    <mergeCell ref="A2:E2"/>
    <mergeCell ref="F2:J2"/>
    <mergeCell ref="M2:X2"/>
    <mergeCell ref="Y2:Y3"/>
  </mergeCells>
  <dataValidations count="7">
    <dataValidation type="list" allowBlank="1" showInputMessage="1" showErrorMessage="1" sqref="U4:U5 I4:J5 F4:F5 S4:S5 Q4:Q5 O4:O5 L4:M5">
      <formula1>#REF!</formula1>
    </dataValidation>
    <dataValidation type="list" allowBlank="1" showInputMessage="1" showErrorMessage="1" sqref="S5 F5 L5 I5:J5 U5">
      <formula1>$AI$4:$AI$6</formula1>
    </dataValidation>
    <dataValidation type="list" allowBlank="1" showInputMessage="1" showErrorMessage="1" sqref="M5 O5 Q5">
      <formula1>$AJ$4:$AJ$7</formula1>
    </dataValidation>
    <dataValidation type="list" allowBlank="1" showInputMessage="1" showErrorMessage="1" sqref="L6:L12 F6:F12 S6:S12 U6:U12 I6:J12">
      <formula1>$AI$5:$AI$5</formula1>
    </dataValidation>
    <dataValidation type="list" allowBlank="1" showInputMessage="1" showErrorMessage="1" sqref="M6:M12 O6:O12 Q6:Q12">
      <formula1>$AJ$4:$AJ$6</formula1>
    </dataValidation>
    <dataValidation type="decimal" allowBlank="1" showInputMessage="1" showErrorMessage="1" sqref="G4:G12">
      <formula1>5</formula1>
      <formula2>10</formula2>
    </dataValidation>
    <dataValidation type="whole" allowBlank="1" showInputMessage="1" showErrorMessage="1" errorTitle="ΠΡΟΣΟΧΗ!" error="ΑΠΟ 1 ΕΩΣ 24 ΜΗΝΕΣ" sqref="W4:W12">
      <formula1>1</formula1>
      <formula2>24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"/>
  <sheetViews>
    <sheetView workbookViewId="0" topLeftCell="A1">
      <pane xSplit="5" topLeftCell="F1" activePane="topRight" state="frozen"/>
      <selection pane="topRight" activeCell="C13" sqref="A1:XFD1048576"/>
    </sheetView>
  </sheetViews>
  <sheetFormatPr defaultColWidth="9.140625" defaultRowHeight="15"/>
  <cols>
    <col min="1" max="1" width="4.8515625" style="8" customWidth="1"/>
    <col min="2" max="2" width="17.57421875" style="8" customWidth="1"/>
    <col min="3" max="3" width="14.57421875" style="8" customWidth="1"/>
    <col min="4" max="4" width="25.140625" style="8" customWidth="1"/>
    <col min="5" max="5" width="25.28125" style="8" customWidth="1"/>
    <col min="6" max="7" width="9.7109375" style="8" customWidth="1"/>
    <col min="8" max="8" width="7.28125" style="8" customWidth="1"/>
    <col min="9" max="10" width="15.28125" style="8" customWidth="1"/>
    <col min="11" max="11" width="9.421875" style="8" customWidth="1"/>
    <col min="12" max="12" width="15.00390625" style="8" customWidth="1"/>
    <col min="13" max="13" width="14.00390625" style="8" customWidth="1"/>
    <col min="14" max="14" width="10.421875" style="8" customWidth="1"/>
    <col min="15" max="15" width="7.28125" style="8" customWidth="1"/>
    <col min="16" max="16" width="10.57421875" style="8" customWidth="1"/>
    <col min="17" max="17" width="7.28125" style="8" customWidth="1"/>
    <col min="18" max="18" width="10.00390625" style="8" customWidth="1"/>
    <col min="19" max="19" width="7.28125" style="8" customWidth="1"/>
    <col min="20" max="20" width="10.7109375" style="8" customWidth="1"/>
    <col min="21" max="21" width="7.28125" style="8" customWidth="1"/>
    <col min="22" max="22" width="10.421875" style="8" customWidth="1"/>
    <col min="23" max="23" width="7.28125" style="8" customWidth="1"/>
    <col min="24" max="24" width="17.7109375" style="8" customWidth="1"/>
    <col min="25" max="25" width="7.8515625" style="8" customWidth="1"/>
    <col min="26" max="26" width="12.8515625" style="46" customWidth="1"/>
    <col min="27" max="27" width="16.140625" style="8" customWidth="1"/>
    <col min="28" max="35" width="9.140625" style="8" customWidth="1"/>
    <col min="36" max="37" width="9.140625" style="8" hidden="1" customWidth="1"/>
    <col min="38" max="16384" width="9.140625" style="8" customWidth="1"/>
  </cols>
  <sheetData>
    <row r="1" spans="1:26" ht="58.5" customHeight="1">
      <c r="A1" s="1" t="s">
        <v>147</v>
      </c>
      <c r="B1" s="2"/>
      <c r="C1" s="2"/>
      <c r="D1" s="2"/>
      <c r="E1" s="2"/>
      <c r="F1" s="3"/>
      <c r="G1" s="3"/>
      <c r="H1" s="3"/>
      <c r="I1" s="6"/>
      <c r="J1" s="6"/>
      <c r="K1" s="4"/>
      <c r="L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42"/>
    </row>
    <row r="2" spans="1:26" s="14" customFormat="1" ht="15.75">
      <c r="A2" s="9" t="s">
        <v>7</v>
      </c>
      <c r="B2" s="10"/>
      <c r="C2" s="10"/>
      <c r="D2" s="10"/>
      <c r="E2" s="10"/>
      <c r="F2" s="10" t="s">
        <v>0</v>
      </c>
      <c r="G2" s="10"/>
      <c r="H2" s="10"/>
      <c r="I2" s="10"/>
      <c r="J2" s="10"/>
      <c r="K2" s="11"/>
      <c r="L2" s="12"/>
      <c r="M2" s="12"/>
      <c r="N2" s="10" t="s">
        <v>26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43" t="s">
        <v>10</v>
      </c>
    </row>
    <row r="3" spans="1:27" s="22" customFormat="1" ht="94.5" customHeight="1">
      <c r="A3" s="15" t="s">
        <v>1</v>
      </c>
      <c r="B3" s="15" t="s">
        <v>27</v>
      </c>
      <c r="C3" s="16" t="s">
        <v>107</v>
      </c>
      <c r="D3" s="16" t="s">
        <v>8</v>
      </c>
      <c r="E3" s="16" t="s">
        <v>9</v>
      </c>
      <c r="F3" s="17" t="s">
        <v>24</v>
      </c>
      <c r="G3" s="17" t="s">
        <v>11</v>
      </c>
      <c r="H3" s="17" t="s">
        <v>4</v>
      </c>
      <c r="I3" s="15" t="s">
        <v>15</v>
      </c>
      <c r="J3" s="15" t="s">
        <v>25</v>
      </c>
      <c r="K3" s="18" t="s">
        <v>16</v>
      </c>
      <c r="L3" s="19"/>
      <c r="M3" s="20" t="s">
        <v>12</v>
      </c>
      <c r="N3" s="15" t="s">
        <v>17</v>
      </c>
      <c r="O3" s="15" t="s">
        <v>4</v>
      </c>
      <c r="P3" s="15" t="s">
        <v>18</v>
      </c>
      <c r="Q3" s="15" t="s">
        <v>4</v>
      </c>
      <c r="R3" s="15" t="s">
        <v>19</v>
      </c>
      <c r="S3" s="16" t="s">
        <v>4</v>
      </c>
      <c r="T3" s="15" t="s">
        <v>20</v>
      </c>
      <c r="U3" s="15" t="s">
        <v>4</v>
      </c>
      <c r="V3" s="15" t="s">
        <v>21</v>
      </c>
      <c r="W3" s="15" t="s">
        <v>4</v>
      </c>
      <c r="X3" s="15" t="s">
        <v>22</v>
      </c>
      <c r="Y3" s="15" t="s">
        <v>4</v>
      </c>
      <c r="Z3" s="44"/>
      <c r="AA3" s="15" t="s">
        <v>117</v>
      </c>
    </row>
    <row r="4" spans="1:27" ht="18" customHeight="1">
      <c r="A4" s="6">
        <v>1</v>
      </c>
      <c r="B4" s="15" t="s">
        <v>45</v>
      </c>
      <c r="C4" s="15" t="s">
        <v>108</v>
      </c>
      <c r="D4" s="23" t="s">
        <v>46</v>
      </c>
      <c r="E4" s="23" t="s">
        <v>47</v>
      </c>
      <c r="F4" s="3" t="s">
        <v>5</v>
      </c>
      <c r="G4" s="3">
        <v>7</v>
      </c>
      <c r="H4" s="3">
        <f aca="true" t="shared" si="0" ref="H4">G4*110</f>
        <v>770</v>
      </c>
      <c r="I4" s="6" t="s">
        <v>5</v>
      </c>
      <c r="J4" s="4" t="s">
        <v>5</v>
      </c>
      <c r="K4" s="5" t="str">
        <f aca="true" t="shared" si="1" ref="K4">IF(AND(F4="ΝΑΙ",I4="ΝΑΙ",J4="ΝΑΙ"),"ΟΚ","ΑΠΟΡΡΙΠΤΕΤΑΙ")</f>
        <v>ΟΚ</v>
      </c>
      <c r="L4" s="5"/>
      <c r="M4" s="6"/>
      <c r="N4" s="6">
        <f aca="true" t="shared" si="2" ref="N4">IF(M4="ΑΡΙΣΤΗ",70,IF(M4="ΠΟΛΥ ΚΑΛΗ",50,IF(M4="ΚΑΛΗ",30,)))</f>
        <v>0</v>
      </c>
      <c r="O4" s="6"/>
      <c r="P4" s="6">
        <f aca="true" t="shared" si="3" ref="P4">IF(O4="ΑΡΙΣΤΗ",70,IF(O4="ΠΟΛΥ ΚΑΛΗ",50,IF(O4="ΚΑΛΗ",30,)))</f>
        <v>0</v>
      </c>
      <c r="Q4" s="6"/>
      <c r="R4" s="6">
        <f aca="true" t="shared" si="4" ref="R4">IF(Q4="ΑΡΙΣΤΗ",70,IF(Q4="ΠΟΛΥ ΚΑΛΗ",50,IF(Q4="ΚΑΛΗ",30,)))</f>
        <v>0</v>
      </c>
      <c r="S4" s="6"/>
      <c r="T4" s="6">
        <f aca="true" t="shared" si="5" ref="T4">IF(S4="ΝΑΙ",150,0)</f>
        <v>0</v>
      </c>
      <c r="U4" s="6"/>
      <c r="V4" s="6">
        <f aca="true" t="shared" si="6" ref="V4">IF(U4="ΝΑΙ",100,0)</f>
        <v>0</v>
      </c>
      <c r="W4" s="6"/>
      <c r="X4" s="7">
        <v>0</v>
      </c>
      <c r="Y4" s="24">
        <f>X4*17</f>
        <v>0</v>
      </c>
      <c r="Z4" s="45">
        <v>770</v>
      </c>
      <c r="AA4" s="6"/>
    </row>
  </sheetData>
  <sheetProtection password="EB34" sheet="1" objects="1" scenarios="1"/>
  <mergeCells count="5">
    <mergeCell ref="A2:E2"/>
    <mergeCell ref="Z2:Z3"/>
    <mergeCell ref="F2:K2"/>
    <mergeCell ref="N2:Y2"/>
    <mergeCell ref="A1:E1"/>
  </mergeCells>
  <dataValidations count="4">
    <dataValidation type="whole" allowBlank="1" showInputMessage="1" showErrorMessage="1" errorTitle="ΠΡΟΣΟΧΗ!" error="ΑΠΟ 1 ΕΩΣ 24 ΜΗΝΕΣ" sqref="W4">
      <formula1>1</formula1>
      <formula2>24</formula2>
    </dataValidation>
    <dataValidation type="list" allowBlank="1" showInputMessage="1" showErrorMessage="1" sqref="F4 S4 U4 I4:J4 L4">
      <formula1>$AI$4:$AI$4</formula1>
    </dataValidation>
    <dataValidation type="decimal" allowBlank="1" showInputMessage="1" showErrorMessage="1" sqref="G4">
      <formula1>5</formula1>
      <formula2>10</formula2>
    </dataValidation>
    <dataValidation type="list" allowBlank="1" showInputMessage="1" showErrorMessage="1" sqref="O4 Q4 M4">
      <formula1>$AJ$4:$AJ$4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"/>
  <sheetViews>
    <sheetView tabSelected="1" workbookViewId="0" topLeftCell="A1">
      <pane xSplit="5" topLeftCell="F1" activePane="topRight" state="frozen"/>
      <selection pane="topRight" activeCell="F10" sqref="A1:XFD1048576"/>
    </sheetView>
  </sheetViews>
  <sheetFormatPr defaultColWidth="9.140625" defaultRowHeight="15"/>
  <cols>
    <col min="1" max="1" width="4.8515625" style="8" customWidth="1"/>
    <col min="2" max="3" width="15.00390625" style="8" customWidth="1"/>
    <col min="4" max="4" width="25.140625" style="8" customWidth="1"/>
    <col min="5" max="5" width="25.28125" style="8" customWidth="1"/>
    <col min="6" max="6" width="27.421875" style="8" customWidth="1"/>
    <col min="7" max="7" width="9.7109375" style="8" customWidth="1"/>
    <col min="8" max="8" width="7.28125" style="8" customWidth="1"/>
    <col min="9" max="9" width="15.28125" style="8" customWidth="1"/>
    <col min="10" max="10" width="9.421875" style="8" customWidth="1"/>
    <col min="11" max="11" width="15.00390625" style="8" customWidth="1"/>
    <col min="12" max="12" width="14.00390625" style="8" customWidth="1"/>
    <col min="13" max="13" width="10.140625" style="8" customWidth="1"/>
    <col min="14" max="14" width="7.28125" style="8" customWidth="1"/>
    <col min="15" max="15" width="10.7109375" style="8" customWidth="1"/>
    <col min="16" max="16" width="7.28125" style="8" customWidth="1"/>
    <col min="17" max="17" width="10.140625" style="8" customWidth="1"/>
    <col min="18" max="18" width="7.28125" style="8" customWidth="1"/>
    <col min="19" max="19" width="10.57421875" style="8" customWidth="1"/>
    <col min="20" max="20" width="7.28125" style="8" customWidth="1"/>
    <col min="21" max="21" width="10.57421875" style="8" customWidth="1"/>
    <col min="22" max="22" width="7.28125" style="8" customWidth="1"/>
    <col min="23" max="23" width="17.7109375" style="8" customWidth="1"/>
    <col min="24" max="24" width="7.8515625" style="8" customWidth="1"/>
    <col min="25" max="25" width="9.57421875" style="8" customWidth="1"/>
    <col min="26" max="26" width="15.140625" style="8" customWidth="1"/>
    <col min="27" max="34" width="9.140625" style="8" customWidth="1"/>
    <col min="35" max="36" width="9.140625" style="8" hidden="1" customWidth="1"/>
    <col min="37" max="16384" width="9.140625" style="8" customWidth="1"/>
  </cols>
  <sheetData>
    <row r="1" spans="1:6" ht="52.5" customHeight="1">
      <c r="A1" s="47" t="s">
        <v>148</v>
      </c>
      <c r="B1" s="47"/>
      <c r="C1" s="47"/>
      <c r="D1" s="47"/>
      <c r="E1" s="47"/>
      <c r="F1" s="6"/>
    </row>
    <row r="2" spans="1:6" s="14" customFormat="1" ht="15.75" customHeight="1">
      <c r="A2" s="48" t="s">
        <v>7</v>
      </c>
      <c r="B2" s="48"/>
      <c r="C2" s="48"/>
      <c r="D2" s="48"/>
      <c r="E2" s="48"/>
      <c r="F2" s="49"/>
    </row>
    <row r="3" spans="1:6" s="22" customFormat="1" ht="94.5" customHeight="1">
      <c r="A3" s="15" t="s">
        <v>1</v>
      </c>
      <c r="B3" s="15" t="s">
        <v>27</v>
      </c>
      <c r="C3" s="16" t="s">
        <v>107</v>
      </c>
      <c r="D3" s="16" t="s">
        <v>8</v>
      </c>
      <c r="E3" s="16" t="s">
        <v>9</v>
      </c>
      <c r="F3" s="15" t="s">
        <v>117</v>
      </c>
    </row>
    <row r="4" spans="1:16" ht="18" customHeight="1">
      <c r="A4" s="6">
        <v>1</v>
      </c>
      <c r="B4" s="50" t="s">
        <v>34</v>
      </c>
      <c r="C4" s="50" t="s">
        <v>103</v>
      </c>
      <c r="D4" s="25" t="s">
        <v>35</v>
      </c>
      <c r="E4" s="25" t="s">
        <v>33</v>
      </c>
      <c r="F4" s="6" t="s">
        <v>130</v>
      </c>
      <c r="P4" s="8" t="s">
        <v>3</v>
      </c>
    </row>
    <row r="5" spans="1:6" s="51" customFormat="1" ht="42.75" customHeight="1">
      <c r="A5" s="6">
        <v>2</v>
      </c>
      <c r="B5" s="33" t="s">
        <v>131</v>
      </c>
      <c r="C5" s="33" t="s">
        <v>132</v>
      </c>
      <c r="D5" s="34" t="s">
        <v>133</v>
      </c>
      <c r="E5" s="34" t="s">
        <v>134</v>
      </c>
      <c r="F5" s="33" t="s">
        <v>135</v>
      </c>
    </row>
    <row r="6" spans="1:6" ht="18" customHeight="1">
      <c r="A6" s="6">
        <v>3</v>
      </c>
      <c r="B6" s="52" t="s">
        <v>60</v>
      </c>
      <c r="C6" s="52" t="s">
        <v>113</v>
      </c>
      <c r="D6" s="6" t="s">
        <v>61</v>
      </c>
      <c r="E6" s="6" t="s">
        <v>62</v>
      </c>
      <c r="F6" s="6">
        <v>157</v>
      </c>
    </row>
    <row r="7" spans="1:6" s="41" customFormat="1" ht="46.5" customHeight="1">
      <c r="A7" s="25">
        <v>4</v>
      </c>
      <c r="B7" s="50" t="s">
        <v>68</v>
      </c>
      <c r="C7" s="50" t="s">
        <v>116</v>
      </c>
      <c r="D7" s="25" t="s">
        <v>69</v>
      </c>
      <c r="E7" s="25" t="s">
        <v>70</v>
      </c>
      <c r="F7" s="50" t="s">
        <v>144</v>
      </c>
    </row>
    <row r="8" spans="1:6" ht="30">
      <c r="A8" s="6">
        <v>5</v>
      </c>
      <c r="B8" s="50" t="s">
        <v>92</v>
      </c>
      <c r="C8" s="50" t="s">
        <v>126</v>
      </c>
      <c r="D8" s="25" t="s">
        <v>93</v>
      </c>
      <c r="E8" s="25" t="s">
        <v>94</v>
      </c>
      <c r="F8" s="6">
        <v>157</v>
      </c>
    </row>
    <row r="9" spans="1:6" ht="30">
      <c r="A9" s="25">
        <v>6</v>
      </c>
      <c r="B9" s="33" t="s">
        <v>136</v>
      </c>
      <c r="C9" s="33" t="s">
        <v>137</v>
      </c>
      <c r="D9" s="34" t="s">
        <v>138</v>
      </c>
      <c r="E9" s="34" t="s">
        <v>139</v>
      </c>
      <c r="F9" s="33" t="s">
        <v>135</v>
      </c>
    </row>
    <row r="10" spans="1:6" ht="30">
      <c r="A10" s="6">
        <v>7</v>
      </c>
      <c r="B10" s="33" t="s">
        <v>140</v>
      </c>
      <c r="C10" s="33" t="s">
        <v>141</v>
      </c>
      <c r="D10" s="34" t="s">
        <v>142</v>
      </c>
      <c r="E10" s="34" t="s">
        <v>143</v>
      </c>
      <c r="F10" s="33" t="s">
        <v>135</v>
      </c>
    </row>
  </sheetData>
  <sheetProtection password="EB34" sheet="1" objects="1" scenario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Michalis Roussos</dc:creator>
  <cp:keywords/>
  <dc:description/>
  <cp:lastModifiedBy>Theodoros Aggelopoulos</cp:lastModifiedBy>
  <cp:lastPrinted>2019-04-17T07:12:32Z</cp:lastPrinted>
  <dcterms:created xsi:type="dcterms:W3CDTF">2017-10-23T05:29:48Z</dcterms:created>
  <dcterms:modified xsi:type="dcterms:W3CDTF">2019-05-29T09:13:14Z</dcterms:modified>
  <cp:category/>
  <cp:version/>
  <cp:contentType/>
  <cp:contentStatus/>
</cp:coreProperties>
</file>