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FF1828B6-4029-4B52-8B85-B826EA7CC34A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ΠΙΝΑΚΑΣ ΠΡΟΣΛΗΠΤΕΩΝ" sheetId="7" r:id="rId1"/>
    <sheet name="ΠΙΝΑΚΑΣ ΓΕΝΙΚΗΣ ΚΑΤΑΤΑΞΗΣ" sheetId="9" r:id="rId2"/>
    <sheet name="ΑΠΟΡΡΙΠΤΕΟΙ" sheetId="6" r:id="rId3"/>
  </sheets>
  <definedNames>
    <definedName name="_xlnm.Print_Area" localSheetId="2">ΑΠΟΡΡΙΠΤΕΟΙ!$A$1:$Y$12</definedName>
    <definedName name="_xlnm.Print_Area" localSheetId="1">'ΠΙΝΑΚΑΣ ΓΕΝΙΚΗΣ ΚΑΤΑΤΑΞΗΣ'!$A$1:$X$21</definedName>
    <definedName name="_xlnm.Print_Area" localSheetId="0">'ΠΙΝΑΚΑΣ ΠΡΟΣΛΗΠΤΕΩΝ'!$A$1:$Y$7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6" l="1"/>
  <c r="S12" i="6"/>
  <c r="M12" i="6"/>
  <c r="O12" i="6"/>
  <c r="X12" i="6" s="1"/>
  <c r="Q12" i="6"/>
  <c r="W12" i="6"/>
  <c r="U12" i="6"/>
  <c r="J12" i="6"/>
  <c r="I11" i="6"/>
  <c r="S11" i="6"/>
  <c r="M11" i="6"/>
  <c r="O11" i="6"/>
  <c r="Q11" i="6"/>
  <c r="W11" i="6"/>
  <c r="U11" i="6"/>
  <c r="J11" i="6"/>
  <c r="I10" i="6"/>
  <c r="S10" i="6"/>
  <c r="M10" i="6"/>
  <c r="O10" i="6"/>
  <c r="Q10" i="6"/>
  <c r="W10" i="6"/>
  <c r="U10" i="6"/>
  <c r="J10" i="6"/>
  <c r="I7" i="6"/>
  <c r="S7" i="6"/>
  <c r="M7" i="6"/>
  <c r="O7" i="6"/>
  <c r="Q7" i="6"/>
  <c r="W7" i="6"/>
  <c r="U7" i="6"/>
  <c r="J7" i="6"/>
  <c r="I8" i="6"/>
  <c r="S8" i="6"/>
  <c r="M8" i="6"/>
  <c r="O8" i="6"/>
  <c r="Q8" i="6"/>
  <c r="W8" i="6"/>
  <c r="U8" i="6"/>
  <c r="J8" i="6"/>
  <c r="I6" i="6"/>
  <c r="S6" i="6"/>
  <c r="M6" i="6"/>
  <c r="O6" i="6"/>
  <c r="Q6" i="6"/>
  <c r="W6" i="6"/>
  <c r="U6" i="6"/>
  <c r="J6" i="6"/>
  <c r="H4" i="7"/>
  <c r="R4" i="7"/>
  <c r="L4" i="7"/>
  <c r="N4" i="7"/>
  <c r="P4" i="7"/>
  <c r="V4" i="7"/>
  <c r="T4" i="7"/>
  <c r="I4" i="7"/>
  <c r="H5" i="9"/>
  <c r="R5" i="9"/>
  <c r="L5" i="9"/>
  <c r="N5" i="9"/>
  <c r="P5" i="9"/>
  <c r="V5" i="9"/>
  <c r="T5" i="9"/>
  <c r="I5" i="9"/>
  <c r="H12" i="9"/>
  <c r="R12" i="9"/>
  <c r="L12" i="9"/>
  <c r="N12" i="9"/>
  <c r="P12" i="9"/>
  <c r="V12" i="9"/>
  <c r="T12" i="9"/>
  <c r="I12" i="9"/>
  <c r="H17" i="9"/>
  <c r="R17" i="9"/>
  <c r="L17" i="9"/>
  <c r="N17" i="9"/>
  <c r="P17" i="9"/>
  <c r="V17" i="9"/>
  <c r="T17" i="9"/>
  <c r="I17" i="9"/>
  <c r="H4" i="9"/>
  <c r="R4" i="9"/>
  <c r="L4" i="9"/>
  <c r="N4" i="9"/>
  <c r="P4" i="9"/>
  <c r="V4" i="9"/>
  <c r="T4" i="9"/>
  <c r="I4" i="9"/>
  <c r="H9" i="9"/>
  <c r="R9" i="9"/>
  <c r="L9" i="9"/>
  <c r="N9" i="9"/>
  <c r="P9" i="9"/>
  <c r="V9" i="9"/>
  <c r="T9" i="9"/>
  <c r="I9" i="9"/>
  <c r="H7" i="9"/>
  <c r="R7" i="9"/>
  <c r="W7" i="9" s="1"/>
  <c r="L7" i="9"/>
  <c r="N7" i="9"/>
  <c r="P7" i="9"/>
  <c r="V7" i="9"/>
  <c r="T7" i="9"/>
  <c r="I7" i="9"/>
  <c r="H13" i="9"/>
  <c r="R13" i="9"/>
  <c r="W13" i="9" s="1"/>
  <c r="L13" i="9"/>
  <c r="N13" i="9"/>
  <c r="P13" i="9"/>
  <c r="V13" i="9"/>
  <c r="T13" i="9"/>
  <c r="I13" i="9"/>
  <c r="H8" i="9"/>
  <c r="R8" i="9"/>
  <c r="L8" i="9"/>
  <c r="N8" i="9"/>
  <c r="P8" i="9"/>
  <c r="V8" i="9"/>
  <c r="T8" i="9"/>
  <c r="I8" i="9"/>
  <c r="H18" i="9"/>
  <c r="R18" i="9"/>
  <c r="L18" i="9"/>
  <c r="N18" i="9"/>
  <c r="P18" i="9"/>
  <c r="V18" i="9"/>
  <c r="T18" i="9"/>
  <c r="I18" i="9"/>
  <c r="H6" i="9"/>
  <c r="W6" i="9" s="1"/>
  <c r="R6" i="9"/>
  <c r="L6" i="9"/>
  <c r="N6" i="9"/>
  <c r="P6" i="9"/>
  <c r="V6" i="9"/>
  <c r="T6" i="9"/>
  <c r="I6" i="9"/>
  <c r="H16" i="9"/>
  <c r="R16" i="9"/>
  <c r="L16" i="9"/>
  <c r="N16" i="9"/>
  <c r="P16" i="9"/>
  <c r="V16" i="9"/>
  <c r="T16" i="9"/>
  <c r="I16" i="9"/>
  <c r="H19" i="9"/>
  <c r="R19" i="9"/>
  <c r="L19" i="9"/>
  <c r="N19" i="9"/>
  <c r="P19" i="9"/>
  <c r="V19" i="9"/>
  <c r="T19" i="9"/>
  <c r="I19" i="9"/>
  <c r="H11" i="9"/>
  <c r="R11" i="9"/>
  <c r="L11" i="9"/>
  <c r="N11" i="9"/>
  <c r="P11" i="9"/>
  <c r="V11" i="9"/>
  <c r="T11" i="9"/>
  <c r="I11" i="9"/>
  <c r="H15" i="9"/>
  <c r="W15" i="9" s="1"/>
  <c r="R15" i="9"/>
  <c r="L15" i="9"/>
  <c r="N15" i="9"/>
  <c r="P15" i="9"/>
  <c r="V15" i="9"/>
  <c r="T15" i="9"/>
  <c r="I15" i="9"/>
  <c r="H10" i="9"/>
  <c r="R10" i="9"/>
  <c r="L10" i="9"/>
  <c r="N10" i="9"/>
  <c r="P10" i="9"/>
  <c r="V10" i="9"/>
  <c r="T10" i="9"/>
  <c r="I10" i="9"/>
  <c r="H14" i="9"/>
  <c r="R14" i="9"/>
  <c r="L14" i="9"/>
  <c r="N14" i="9"/>
  <c r="P14" i="9"/>
  <c r="V14" i="9"/>
  <c r="T14" i="9"/>
  <c r="I14" i="9"/>
  <c r="I4" i="6"/>
  <c r="S4" i="6"/>
  <c r="M4" i="6"/>
  <c r="O4" i="6"/>
  <c r="Q4" i="6"/>
  <c r="W4" i="6"/>
  <c r="U4" i="6"/>
  <c r="J4" i="6"/>
  <c r="W19" i="9" l="1"/>
  <c r="W8" i="9"/>
  <c r="W17" i="9"/>
  <c r="X11" i="6"/>
  <c r="W18" i="9"/>
  <c r="W10" i="9"/>
  <c r="W9" i="9"/>
  <c r="W4" i="9"/>
  <c r="W5" i="9"/>
  <c r="W4" i="7"/>
  <c r="W11" i="9"/>
  <c r="W14" i="9"/>
  <c r="W16" i="9"/>
  <c r="W12" i="9"/>
  <c r="X4" i="6"/>
  <c r="X6" i="6"/>
  <c r="X7" i="6"/>
  <c r="X10" i="6"/>
  <c r="X8" i="6"/>
</calcChain>
</file>

<file path=xl/sharedStrings.xml><?xml version="1.0" encoding="utf-8"?>
<sst xmlns="http://schemas.openxmlformats.org/spreadsheetml/2006/main" count="261" uniqueCount="133">
  <si>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</si>
  <si>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</si>
  <si>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</si>
  <si>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</si>
  <si>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</si>
  <si>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</si>
  <si>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</si>
  <si>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</si>
  <si>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</si>
  <si>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</si>
  <si>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</si>
  <si>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</si>
  <si>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</si>
  <si>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</si>
  <si>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</si>
  <si>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</si>
  <si>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</si>
  <si>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</si>
  <si>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</si>
  <si>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</si>
  <si>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</si>
  <si>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</si>
  <si>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1470/01-10-2018</t>
  </si>
  <si>
    <t>ΑΛΕΞΙΑΔΗΣ</t>
  </si>
  <si>
    <t>ΙΩΑΝΝΗΣ</t>
  </si>
  <si>
    <t>544/25-09-2018</t>
  </si>
  <si>
    <t>ΑΣΗΜΑΚΟΠΟΥΛΟΣ</t>
  </si>
  <si>
    <t>ΓΕΩΡΓΙΟΣ</t>
  </si>
  <si>
    <t>ΒΑΚΡΑΤΣΑΣ</t>
  </si>
  <si>
    <t>ΑΠΟΣΤΟΛΟΣ</t>
  </si>
  <si>
    <t>461/25-09-2018</t>
  </si>
  <si>
    <t>ΒΟΥΤΣΑΣ</t>
  </si>
  <si>
    <t>ΒΑΣΙΛΕΙΟΣ</t>
  </si>
  <si>
    <t>611/26-09-2018</t>
  </si>
  <si>
    <t>ΔΙΟΝΥΣΗΣ</t>
  </si>
  <si>
    <t>ΕΛΕΥΘΕΡΙΟΣ</t>
  </si>
  <si>
    <t>1407/28-09-2018</t>
  </si>
  <si>
    <t>ΕΛΕΥΘΕΡΙΑΔΟΥ</t>
  </si>
  <si>
    <t>ΕΙΡΗΝΗ</t>
  </si>
  <si>
    <t>1758/01-10-2018</t>
  </si>
  <si>
    <t>ΚΑΠΟΥΣΙΔΗΣ</t>
  </si>
  <si>
    <t>ΤΗΛΕΜΑΧΟΣ</t>
  </si>
  <si>
    <t>2022/01-10-2018</t>
  </si>
  <si>
    <t>ΚΟΚΟΛΑΚΗ</t>
  </si>
  <si>
    <t>ΕΜΜΑΝΟΥΕΛΑ</t>
  </si>
  <si>
    <t>989/27-09-2018</t>
  </si>
  <si>
    <t>ΛΑΠΠΑΣ</t>
  </si>
  <si>
    <t>ΗΛΙΑΣ</t>
  </si>
  <si>
    <t>1944/01-10-2018</t>
  </si>
  <si>
    <t>ΛΙΝΑΡΔΟΥ</t>
  </si>
  <si>
    <t>ΕΛΙΣΣΑΒΕΤ</t>
  </si>
  <si>
    <t>2108/01-10-2018</t>
  </si>
  <si>
    <t>ΜΑΚΡΥΓΙΑΝΝΑΚΗΣ</t>
  </si>
  <si>
    <t>ΝΙΚΗΤΑΣ</t>
  </si>
  <si>
    <t>398/25-09-2018</t>
  </si>
  <si>
    <t>ΜΙΧΟΣ</t>
  </si>
  <si>
    <t>1728/01-10-2018</t>
  </si>
  <si>
    <t>ΠΑΛΛΑΣ</t>
  </si>
  <si>
    <t>ΠΑΝΑΓΙΩΤΗΣ</t>
  </si>
  <si>
    <t>733/26-09-2018</t>
  </si>
  <si>
    <t>ΠΟΥΤΑΧΙΔΗΣ</t>
  </si>
  <si>
    <t>228/21-09/2018</t>
  </si>
  <si>
    <t>ΣΤΑΜΑΤΗΣ</t>
  </si>
  <si>
    <t>1433/28-09-2018</t>
  </si>
  <si>
    <t>ΧΑΤΖΗΓΙΑΝΝΑΚΗ</t>
  </si>
  <si>
    <t>ΕΛΕΝΗ</t>
  </si>
  <si>
    <t>699/26-09-2018</t>
  </si>
  <si>
    <t>ΧΑΤΖΗΚΥΡΙΑΚΟΣ</t>
  </si>
  <si>
    <t>ΑΔΤ</t>
  </si>
  <si>
    <t>Α΄ΚΥΡΙΟΣ
ΤΙΤΛΟΣ ΣΠΟΥΔΩΝ (κωδ. 035)</t>
  </si>
  <si>
    <t>Α΄ΕΠΙΚΟΥΡ
ΤΙΤΛΟΣ ΣΠΟΥΔΩΝ (κωδ. 040)</t>
  </si>
  <si>
    <t>**0011</t>
  </si>
  <si>
    <t>**4863</t>
  </si>
  <si>
    <t>ΠΑΡΑΤΗΡΗΣΕΙΣ</t>
  </si>
  <si>
    <t>**3169</t>
  </si>
  <si>
    <t>**0012</t>
  </si>
  <si>
    <t>**2259</t>
  </si>
  <si>
    <t>**1709</t>
  </si>
  <si>
    <t>**0721</t>
  </si>
  <si>
    <t>**2456</t>
  </si>
  <si>
    <t>**4630</t>
  </si>
  <si>
    <t>**7106</t>
  </si>
  <si>
    <t>**7817</t>
  </si>
  <si>
    <t>**3778</t>
  </si>
  <si>
    <t>**0885</t>
  </si>
  <si>
    <t>**8850</t>
  </si>
  <si>
    <t>**4201</t>
  </si>
  <si>
    <t>**2179</t>
  </si>
  <si>
    <t>**0159</t>
  </si>
  <si>
    <t>ΑΙΤΙΟΛΟΓΙΑ ΑΠΟΡΡΙΨΗΣ</t>
  </si>
  <si>
    <t xml:space="preserve">ΕΚΠΡΟΘΕΣΜΗ ΑΙΤΗΣΗ
</t>
  </si>
  <si>
    <t>ΑΠΌ ΠΙΝΑΚΑ ΕΝΤΟΠΙΟΤΗΤΑΣ</t>
  </si>
  <si>
    <t xml:space="preserve">ΔΕΝ ΒΡΕΘΗΚΕ ΥΠΟΨΗΦΙΟΣ ΜΕ ΠΡΟΣΟΝΤΑ ΚΥΡΙΟΥ ΠΙΝΑΚΑ ΚΑΙ ΣΥΝΤΑΧΘΗΚΕ ΜΟΝΟ ΕΠΙΚΟΥΡΙΚΟΣ </t>
  </si>
  <si>
    <t xml:space="preserve">2372/02-10-2018 </t>
  </si>
  <si>
    <t xml:space="preserve">ΔΕΝ ΒΡΕΘΗΚΕ ΥΠΟΨΗΦΙΟΣ ΑΠΌ ΚΥΡΙΟ ΠΙΝΑΚΑ ΚΑΙ ΣΥΝΤΑΧΘΗΚΕ ΜΟΝΟ Α΄ΕΠΙΚΟΥΡΙΚΟΣ ΠΙΝΑΚΑΣ </t>
  </si>
  <si>
    <t>ΟΡΦΑΝΟΣ</t>
  </si>
  <si>
    <t>ΠΑΥΛΟΣ</t>
  </si>
  <si>
    <t>**7287</t>
  </si>
  <si>
    <t xml:space="preserve">1880/03-10-2018 </t>
  </si>
  <si>
    <t xml:space="preserve">75/19-09-2018 </t>
  </si>
  <si>
    <t>**3634</t>
  </si>
  <si>
    <t>ΠΕΛΤΕΚΗΣ</t>
  </si>
  <si>
    <t>ΔΗΜΗΤΡΙΟΣ</t>
  </si>
  <si>
    <t>ΠΑΠΑΓΕΩΡΓΙΟΥ</t>
  </si>
  <si>
    <t>ΣΤΕΦΑΝΟΣ</t>
  </si>
  <si>
    <t>**9061</t>
  </si>
  <si>
    <t>248/21-9-2018</t>
  </si>
  <si>
    <t>ΤΡΟΥΜΠΟΥΝΗΣ</t>
  </si>
  <si>
    <t>ΜΙΛΤΙΑΔΗΣ</t>
  </si>
  <si>
    <t>**2994</t>
  </si>
  <si>
    <t>70/19-09-2018</t>
  </si>
  <si>
    <t>ΑΞΙΟΛΟΓΗΘΗΚΕ ΣΤΗΝ ΠΡΩΤΗ ΕΠΙΛΟΓΗ ΤΟΥ (ΔΕ5)</t>
  </si>
  <si>
    <t>ΤΣΑΛΑΠΑΝΗ</t>
  </si>
  <si>
    <t>ΜΑΡΙΑ</t>
  </si>
  <si>
    <t>**4285</t>
  </si>
  <si>
    <t>322/24-9-2018</t>
  </si>
  <si>
    <t>2145/1-10-2018</t>
  </si>
  <si>
    <t>**2895</t>
  </si>
  <si>
    <t>ΧΡΙΣΤΟΔΟΥΛΑΚΗ</t>
  </si>
  <si>
    <t>ΑΝΤΡΙΑΝΑ</t>
  </si>
  <si>
    <t>ΑΞΙΟΛΟΓΗΘΗΚΕ ΣΤΗΝ ΠΡΩΤΗ ΕΠΙΛΟΓΗ ΤΗΣ (ΔΕ5)</t>
  </si>
  <si>
    <t>1207/28-9-2018</t>
  </si>
  <si>
    <t>**1440</t>
  </si>
  <si>
    <t>ΒΛΑΧΟΥ</t>
  </si>
  <si>
    <t>ΒΑΣΙΛΙΚΗ</t>
  </si>
  <si>
    <t>ΑΞΙΟΛΟΓΗΘΗΚΕ ΣΤΗΝ ΠΡΩΤΗ ΕΠΙΛΟΓΗ ΒΑΣΕΙ ΑΙΤΗΣΗΣ (Δ5)</t>
  </si>
  <si>
    <t>159/20-09-2018</t>
  </si>
  <si>
    <t>**3438</t>
  </si>
  <si>
    <t>ΠΡΟΔΡΟΜΙΔΟΥ</t>
  </si>
  <si>
    <t>ΟΥΡΑΝΙΑ</t>
  </si>
  <si>
    <r>
      <t xml:space="preserve">ΔΕ14 - ΔΕ ΑΠΟΘΗΚΑΡΙΩΝ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ΠΡΟΣΛΗΠΤΕΟΥ
(1 ΘΕΣΗ ΧΩΡΙΣ ΓΕΝΙΚΗ ΕΜΠΕΙΡΙΑ)</t>
    </r>
  </si>
  <si>
    <r>
      <t xml:space="preserve">ΔΕ14 - ΔΕ ΑΠΟΘΗΚΑΡΙΟΙ-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(ΧΩΡΙΣ ΓΕΝΙΚΗ ΕΜΠΕΙΡΙΑ)</t>
    </r>
    <r>
      <rPr>
        <b/>
        <sz val="14"/>
        <color theme="1"/>
        <rFont val="Calibri"/>
        <family val="2"/>
        <charset val="161"/>
        <scheme val="minor"/>
      </rPr>
      <t xml:space="preserve">
Α' ΕΠΙΚΟΥΡΙΚΟΣ</t>
    </r>
  </si>
  <si>
    <r>
      <t xml:space="preserve">ΔΕ14 - ΔΕ ΑΠΟΘΗΚΑΡΙΟΙ -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</si>
</sst>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"/>
  <sheetViews>
    <sheetView topLeftCell="P1" workbookViewId="0">
      <selection activeCell="R22" sqref="A1:XFD1048576"/>
    </sheetView>
  </sheetViews>
  <sheetFormatPr defaultRowHeight="15" x14ac:dyDescent="0.25"/>
  <cols>
    <col min="1" max="1" width="4.85546875" style="2" customWidth="1"/>
    <col min="2" max="3" width="16.42578125" style="2" customWidth="1"/>
    <col min="4" max="4" width="25.140625" style="2" customWidth="1"/>
    <col min="5" max="5" width="25.28515625" style="2" customWidth="1"/>
    <col min="6" max="6" width="14.42578125" style="2" customWidth="1"/>
    <col min="7" max="7" width="10.85546875" style="2" customWidth="1"/>
    <col min="8" max="8" width="9.7109375" style="2" customWidth="1"/>
    <col min="9" max="9" width="7.28515625" style="2" customWidth="1"/>
    <col min="10" max="10" width="15" style="2" customWidth="1"/>
    <col min="11" max="11" width="14" style="2" customWidth="1"/>
    <col min="12" max="12" width="11.42578125" style="2" customWidth="1"/>
    <col min="13" max="13" width="7.28515625" style="2" customWidth="1"/>
    <col min="14" max="14" width="10.28515625" style="2" customWidth="1"/>
    <col min="15" max="15" width="7.28515625" style="2" customWidth="1"/>
    <col min="16" max="16" width="10.5703125" style="2" customWidth="1"/>
    <col min="17" max="17" width="7.28515625" style="2" customWidth="1"/>
    <col min="18" max="18" width="10.42578125" style="2" customWidth="1"/>
    <col min="19" max="19" width="7.28515625" style="2" customWidth="1"/>
    <col min="20" max="20" width="10.7109375" style="2" customWidth="1"/>
    <col min="21" max="21" width="16.140625" style="2" customWidth="1"/>
    <col min="22" max="22" width="17.28515625" style="2" customWidth="1"/>
    <col min="23" max="23" width="15.140625" style="2" customWidth="1"/>
    <col min="24" max="24" width="38.28515625" style="2" bestFit="1" customWidth="1"/>
    <col min="25" max="32" width="9.140625" style="2"/>
    <col min="33" max="34" width="9.140625" style="2" hidden="1" customWidth="1"/>
    <col min="35" max="16384" width="9.140625" style="2"/>
  </cols>
  <sheetData>
    <row r="1" spans="1:24" ht="71.25" customHeight="1" x14ac:dyDescent="0.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5" customFormat="1" ht="15.75" x14ac:dyDescent="0.25">
      <c r="A2" s="3" t="s">
        <v>7</v>
      </c>
      <c r="B2" s="3"/>
      <c r="C2" s="3"/>
      <c r="D2" s="3"/>
      <c r="E2" s="3"/>
      <c r="F2" s="3" t="s">
        <v>0</v>
      </c>
      <c r="G2" s="3"/>
      <c r="H2" s="3"/>
      <c r="I2" s="4"/>
      <c r="J2" s="4"/>
      <c r="K2" s="3" t="s">
        <v>20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</row>
    <row r="3" spans="1:24" s="13" customFormat="1" ht="94.5" customHeight="1" x14ac:dyDescent="0.25">
      <c r="A3" s="6" t="s">
        <v>1</v>
      </c>
      <c r="B3" s="6" t="s">
        <v>21</v>
      </c>
      <c r="C3" s="7" t="s">
        <v>68</v>
      </c>
      <c r="D3" s="7" t="s">
        <v>8</v>
      </c>
      <c r="E3" s="8" t="s">
        <v>9</v>
      </c>
      <c r="F3" s="9" t="s">
        <v>70</v>
      </c>
      <c r="G3" s="9" t="s">
        <v>11</v>
      </c>
      <c r="H3" s="10" t="s">
        <v>4</v>
      </c>
      <c r="I3" s="8"/>
      <c r="J3" s="11" t="s">
        <v>12</v>
      </c>
      <c r="K3" s="9" t="s">
        <v>14</v>
      </c>
      <c r="L3" s="6" t="s">
        <v>4</v>
      </c>
      <c r="M3" s="6" t="s">
        <v>15</v>
      </c>
      <c r="N3" s="6" t="s">
        <v>4</v>
      </c>
      <c r="O3" s="6" t="s">
        <v>16</v>
      </c>
      <c r="P3" s="7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7" t="s">
        <v>4</v>
      </c>
      <c r="W3" s="12" t="s">
        <v>10</v>
      </c>
      <c r="X3" s="6" t="s">
        <v>73</v>
      </c>
    </row>
    <row r="4" spans="1:24" ht="18" customHeight="1" x14ac:dyDescent="0.25">
      <c r="A4" s="14">
        <v>1</v>
      </c>
      <c r="B4" s="8" t="s">
        <v>59</v>
      </c>
      <c r="C4" s="8" t="s">
        <v>85</v>
      </c>
      <c r="D4" s="15" t="s">
        <v>60</v>
      </c>
      <c r="E4" s="15" t="s">
        <v>58</v>
      </c>
      <c r="F4" s="16" t="s">
        <v>5</v>
      </c>
      <c r="G4" s="16">
        <v>6.4</v>
      </c>
      <c r="H4" s="17">
        <f t="shared" ref="H4" si="0">G4*110</f>
        <v>704</v>
      </c>
      <c r="I4" s="14" t="str">
        <f t="shared" ref="I4" si="1">IF(AND(F4="ΝΑΙ"),"ΟΚ","ΑΠΟΡΡΙΠΤΕΤΑΙ")</f>
        <v>ΟΚ</v>
      </c>
      <c r="J4" s="14" t="s">
        <v>5</v>
      </c>
      <c r="K4" s="16"/>
      <c r="L4" s="14">
        <f t="shared" ref="L4" si="2">IF(K4="ΑΡΙΣΤΗ",70,IF(K4="ΠΟΛΥ ΚΑΛΗ",50,IF(K4="ΚΑΛΗ",30,)))</f>
        <v>0</v>
      </c>
      <c r="M4" s="14"/>
      <c r="N4" s="14">
        <f t="shared" ref="N4" si="3">IF(M4="ΑΡΙΣΤΗ",70,IF(M4="ΠΟΛΥ ΚΑΛΗ",50,IF(M4="ΚΑΛΗ",30,)))</f>
        <v>0</v>
      </c>
      <c r="O4" s="14"/>
      <c r="P4" s="14">
        <f t="shared" ref="P4" si="4">IF(O4="ΑΡΙΣΤΗ",70,IF(O4="ΠΟΛΥ ΚΑΛΗ",50,IF(O4="ΚΑΛΗ",30,)))</f>
        <v>0</v>
      </c>
      <c r="Q4" s="14"/>
      <c r="R4" s="14">
        <f t="shared" ref="R4" si="5">IF(Q4="ΝΑΙ",150,0)</f>
        <v>0</v>
      </c>
      <c r="S4" s="14" t="s">
        <v>5</v>
      </c>
      <c r="T4" s="14">
        <f t="shared" ref="T4" si="6">IF(S4="ΝΑΙ",100,0)</f>
        <v>100</v>
      </c>
      <c r="U4" s="14">
        <v>24</v>
      </c>
      <c r="V4" s="18">
        <f t="shared" ref="V4" si="7">U4*17</f>
        <v>408</v>
      </c>
      <c r="W4" s="19">
        <f t="shared" ref="W4" si="8">H4+R4+L4+N4+P4+V4+T4</f>
        <v>1212</v>
      </c>
      <c r="X4" s="14" t="s">
        <v>91</v>
      </c>
    </row>
    <row r="6" spans="1:24" x14ac:dyDescent="0.25">
      <c r="B6" s="20" t="s">
        <v>94</v>
      </c>
    </row>
    <row r="7" spans="1:24" x14ac:dyDescent="0.25">
      <c r="B7" s="20"/>
    </row>
  </sheetData>
  <sheetProtection password="EB34" sheet="1" objects="1" scenarios="1"/>
  <mergeCells count="4">
    <mergeCell ref="A2:E2"/>
    <mergeCell ref="F2:H2"/>
    <mergeCell ref="K2:V2"/>
    <mergeCell ref="A1:X1"/>
  </mergeCells>
  <dataValidations count="3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U4" xr:uid="{00000000-0002-0000-0000-000001000000}">
      <formula1>1</formula1>
      <formula2>24</formula2>
    </dataValidation>
    <dataValidation type="list" allowBlank="1" showInputMessage="1" showErrorMessage="1" sqref="S4 Q4 F4 J4:K4 M4 O4" xr:uid="{00000000-0002-0000-00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topLeftCell="K1" workbookViewId="0">
      <selection activeCell="X21" sqref="A1:XFD1048576"/>
    </sheetView>
  </sheetViews>
  <sheetFormatPr defaultRowHeight="15" x14ac:dyDescent="0.25"/>
  <cols>
    <col min="1" max="1" width="4.85546875" style="2" customWidth="1"/>
    <col min="2" max="3" width="16.42578125" style="2" customWidth="1"/>
    <col min="4" max="4" width="25.140625" style="2" customWidth="1"/>
    <col min="5" max="5" width="25.28515625" style="2" customWidth="1"/>
    <col min="6" max="6" width="10.7109375" style="2" customWidth="1"/>
    <col min="7" max="7" width="9.7109375" style="2" customWidth="1"/>
    <col min="8" max="8" width="7.28515625" style="2" customWidth="1"/>
    <col min="9" max="9" width="15" style="2" customWidth="1"/>
    <col min="10" max="10" width="14" style="2" customWidth="1"/>
    <col min="11" max="11" width="11.42578125" style="2" customWidth="1"/>
    <col min="12" max="12" width="7.28515625" style="2" customWidth="1"/>
    <col min="13" max="13" width="10.28515625" style="2" customWidth="1"/>
    <col min="14" max="14" width="7.28515625" style="2" customWidth="1"/>
    <col min="15" max="15" width="10.5703125" style="2" customWidth="1"/>
    <col min="16" max="16" width="7.28515625" style="2" customWidth="1"/>
    <col min="17" max="17" width="10.42578125" style="2" customWidth="1"/>
    <col min="18" max="18" width="7.28515625" style="2" customWidth="1"/>
    <col min="19" max="19" width="10.7109375" style="2" customWidth="1"/>
    <col min="20" max="20" width="7.28515625" style="2" customWidth="1"/>
    <col min="21" max="21" width="17.28515625" style="2" customWidth="1"/>
    <col min="22" max="22" width="7.85546875" style="2" customWidth="1"/>
    <col min="23" max="23" width="9.5703125" style="2" customWidth="1"/>
    <col min="24" max="24" width="15.7109375" style="2" customWidth="1"/>
    <col min="25" max="32" width="9.140625" style="2"/>
    <col min="33" max="34" width="9.140625" style="2" hidden="1" customWidth="1"/>
    <col min="35" max="16384" width="9.140625" style="2"/>
  </cols>
  <sheetData>
    <row r="1" spans="1:34" ht="70.5" customHeight="1" x14ac:dyDescent="0.3">
      <c r="A1" s="21" t="s">
        <v>131</v>
      </c>
      <c r="B1" s="22"/>
      <c r="C1" s="22"/>
      <c r="D1" s="22"/>
      <c r="E1" s="22"/>
      <c r="F1" s="16"/>
      <c r="G1" s="16"/>
      <c r="H1" s="16"/>
      <c r="I1" s="23"/>
      <c r="J1" s="2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8"/>
      <c r="W1" s="16"/>
    </row>
    <row r="2" spans="1:34" s="5" customFormat="1" ht="15.75" x14ac:dyDescent="0.25">
      <c r="A2" s="24" t="s">
        <v>7</v>
      </c>
      <c r="B2" s="25"/>
      <c r="C2" s="25"/>
      <c r="D2" s="25"/>
      <c r="E2" s="25"/>
      <c r="F2" s="26" t="s">
        <v>0</v>
      </c>
      <c r="G2" s="26"/>
      <c r="H2" s="26"/>
      <c r="I2" s="27"/>
      <c r="J2" s="27"/>
      <c r="K2" s="25" t="s">
        <v>20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8" t="s">
        <v>10</v>
      </c>
    </row>
    <row r="3" spans="1:34" s="13" customFormat="1" ht="94.5" customHeight="1" x14ac:dyDescent="0.25">
      <c r="A3" s="8" t="s">
        <v>1</v>
      </c>
      <c r="B3" s="8" t="s">
        <v>21</v>
      </c>
      <c r="C3" s="29" t="s">
        <v>68</v>
      </c>
      <c r="D3" s="29" t="s">
        <v>8</v>
      </c>
      <c r="E3" s="8" t="s">
        <v>9</v>
      </c>
      <c r="F3" s="30" t="s">
        <v>70</v>
      </c>
      <c r="G3" s="30" t="s">
        <v>11</v>
      </c>
      <c r="H3" s="30" t="s">
        <v>4</v>
      </c>
      <c r="I3" s="31"/>
      <c r="J3" s="32" t="s">
        <v>12</v>
      </c>
      <c r="K3" s="8" t="s">
        <v>14</v>
      </c>
      <c r="L3" s="8" t="s">
        <v>4</v>
      </c>
      <c r="M3" s="8" t="s">
        <v>15</v>
      </c>
      <c r="N3" s="8" t="s">
        <v>4</v>
      </c>
      <c r="O3" s="8" t="s">
        <v>16</v>
      </c>
      <c r="P3" s="29" t="s">
        <v>4</v>
      </c>
      <c r="Q3" s="8" t="s">
        <v>17</v>
      </c>
      <c r="R3" s="8" t="s">
        <v>4</v>
      </c>
      <c r="S3" s="8" t="s">
        <v>18</v>
      </c>
      <c r="T3" s="8" t="s">
        <v>4</v>
      </c>
      <c r="U3" s="8" t="s">
        <v>19</v>
      </c>
      <c r="V3" s="29" t="s">
        <v>4</v>
      </c>
      <c r="W3" s="28"/>
      <c r="X3" s="8" t="s">
        <v>73</v>
      </c>
    </row>
    <row r="4" spans="1:34" ht="18" customHeight="1" x14ac:dyDescent="0.25">
      <c r="A4" s="14">
        <v>1</v>
      </c>
      <c r="B4" s="8" t="s">
        <v>59</v>
      </c>
      <c r="C4" s="8" t="s">
        <v>85</v>
      </c>
      <c r="D4" s="15" t="s">
        <v>60</v>
      </c>
      <c r="E4" s="15" t="s">
        <v>58</v>
      </c>
      <c r="F4" s="16" t="s">
        <v>5</v>
      </c>
      <c r="G4" s="16">
        <v>6.4</v>
      </c>
      <c r="H4" s="16">
        <f>G4*110</f>
        <v>704</v>
      </c>
      <c r="I4" s="23" t="str">
        <f>IF(AND(F4="ΝΑΙ"),"ΟΚ","ΑΠΟΡΡΙΠΤΕΤΑΙ")</f>
        <v>ΟΚ</v>
      </c>
      <c r="J4" s="23" t="s">
        <v>5</v>
      </c>
      <c r="K4" s="14"/>
      <c r="L4" s="14">
        <f>IF(K4="ΑΡΙΣΤΗ",70,IF(K4="ΠΟΛΥ ΚΑΛΗ",50,IF(K4="ΚΑΛΗ",30,)))</f>
        <v>0</v>
      </c>
      <c r="M4" s="14"/>
      <c r="N4" s="14">
        <f>IF(M4="ΑΡΙΣΤΗ",70,IF(M4="ΠΟΛΥ ΚΑΛΗ",50,IF(M4="ΚΑΛΗ",30,)))</f>
        <v>0</v>
      </c>
      <c r="O4" s="14"/>
      <c r="P4" s="14">
        <f>IF(O4="ΑΡΙΣΤΗ",70,IF(O4="ΠΟΛΥ ΚΑΛΗ",50,IF(O4="ΚΑΛΗ",30,)))</f>
        <v>0</v>
      </c>
      <c r="Q4" s="14"/>
      <c r="R4" s="14">
        <f>IF(Q4="ΝΑΙ",150,0)</f>
        <v>0</v>
      </c>
      <c r="S4" s="14" t="s">
        <v>5</v>
      </c>
      <c r="T4" s="14">
        <f>IF(S4="ΝΑΙ",100,0)</f>
        <v>100</v>
      </c>
      <c r="U4" s="14">
        <v>24</v>
      </c>
      <c r="V4" s="18">
        <f>U4*17</f>
        <v>408</v>
      </c>
      <c r="W4" s="19">
        <f>H4+R4+L4+N4+P4+V4+T4</f>
        <v>1212</v>
      </c>
      <c r="X4" s="14" t="s">
        <v>12</v>
      </c>
    </row>
    <row r="5" spans="1:34" ht="18" customHeight="1" x14ac:dyDescent="0.25">
      <c r="A5" s="14">
        <v>2</v>
      </c>
      <c r="B5" s="8" t="s">
        <v>66</v>
      </c>
      <c r="C5" s="8" t="s">
        <v>88</v>
      </c>
      <c r="D5" s="15" t="s">
        <v>67</v>
      </c>
      <c r="E5" s="15" t="s">
        <v>27</v>
      </c>
      <c r="F5" s="16" t="s">
        <v>5</v>
      </c>
      <c r="G5" s="16">
        <v>9.1999999999999993</v>
      </c>
      <c r="H5" s="16">
        <f t="shared" ref="H5:H19" si="0">G5*110</f>
        <v>1011.9999999999999</v>
      </c>
      <c r="I5" s="23" t="str">
        <f t="shared" ref="I5:I19" si="1">IF(AND(F5="ΝΑΙ"),"ΟΚ","ΑΠΟΡΡΙΠΤΕΤΑΙ")</f>
        <v>ΟΚ</v>
      </c>
      <c r="J5" s="23" t="s">
        <v>13</v>
      </c>
      <c r="K5" s="14"/>
      <c r="L5" s="14">
        <f t="shared" ref="L5:L19" si="2">IF(K5="ΑΡΙΣΤΗ",70,IF(K5="ΠΟΛΥ ΚΑΛΗ",50,IF(K5="ΚΑΛΗ",30,)))</f>
        <v>0</v>
      </c>
      <c r="M5" s="14"/>
      <c r="N5" s="14">
        <f t="shared" ref="N5:N19" si="3">IF(M5="ΑΡΙΣΤΗ",70,IF(M5="ΠΟΛΥ ΚΑΛΗ",50,IF(M5="ΚΑΛΗ",30,)))</f>
        <v>0</v>
      </c>
      <c r="O5" s="14" t="s">
        <v>3</v>
      </c>
      <c r="P5" s="14">
        <f t="shared" ref="P5:P19" si="4">IF(O5="ΑΡΙΣΤΗ",70,IF(O5="ΠΟΛΥ ΚΑΛΗ",50,IF(O5="ΚΑΛΗ",30,)))</f>
        <v>30</v>
      </c>
      <c r="Q5" s="14" t="s">
        <v>5</v>
      </c>
      <c r="R5" s="14">
        <f t="shared" ref="R5:R19" si="5">IF(Q5="ΝΑΙ",150,0)</f>
        <v>150</v>
      </c>
      <c r="S5" s="14" t="s">
        <v>5</v>
      </c>
      <c r="T5" s="14">
        <f t="shared" ref="T5:T19" si="6">IF(S5="ΝΑΙ",100,0)</f>
        <v>100</v>
      </c>
      <c r="U5" s="14"/>
      <c r="V5" s="18">
        <f t="shared" ref="V5:V19" si="7">U5*17</f>
        <v>0</v>
      </c>
      <c r="W5" s="19">
        <f t="shared" ref="W5:W19" si="8">H5+R5+L5+N5+P5+V5+T5</f>
        <v>1292</v>
      </c>
      <c r="X5" s="14"/>
      <c r="AG5" s="2" t="s">
        <v>5</v>
      </c>
      <c r="AH5" s="2" t="s">
        <v>2</v>
      </c>
    </row>
    <row r="6" spans="1:34" ht="18" customHeight="1" x14ac:dyDescent="0.25">
      <c r="A6" s="14">
        <v>3</v>
      </c>
      <c r="B6" s="8" t="s">
        <v>42</v>
      </c>
      <c r="C6" s="8" t="s">
        <v>79</v>
      </c>
      <c r="D6" s="15" t="s">
        <v>43</v>
      </c>
      <c r="E6" s="15" t="s">
        <v>44</v>
      </c>
      <c r="F6" s="16" t="s">
        <v>5</v>
      </c>
      <c r="G6" s="16">
        <v>9.32</v>
      </c>
      <c r="H6" s="16">
        <f t="shared" si="0"/>
        <v>1025.2</v>
      </c>
      <c r="I6" s="23" t="str">
        <f t="shared" si="1"/>
        <v>ΟΚ</v>
      </c>
      <c r="J6" s="23" t="s">
        <v>13</v>
      </c>
      <c r="K6" s="14" t="s">
        <v>6</v>
      </c>
      <c r="L6" s="14">
        <f t="shared" si="2"/>
        <v>50</v>
      </c>
      <c r="M6" s="14"/>
      <c r="N6" s="14">
        <f t="shared" si="3"/>
        <v>0</v>
      </c>
      <c r="O6" s="14" t="s">
        <v>3</v>
      </c>
      <c r="P6" s="14">
        <f t="shared" si="4"/>
        <v>30</v>
      </c>
      <c r="Q6" s="14" t="s">
        <v>5</v>
      </c>
      <c r="R6" s="14">
        <f t="shared" si="5"/>
        <v>150</v>
      </c>
      <c r="S6" s="14"/>
      <c r="T6" s="14">
        <f t="shared" si="6"/>
        <v>0</v>
      </c>
      <c r="U6" s="14"/>
      <c r="V6" s="18">
        <f t="shared" si="7"/>
        <v>0</v>
      </c>
      <c r="W6" s="19">
        <f t="shared" si="8"/>
        <v>1255.2</v>
      </c>
      <c r="X6" s="14"/>
      <c r="AG6" s="2" t="s">
        <v>13</v>
      </c>
      <c r="AH6" s="2" t="s">
        <v>6</v>
      </c>
    </row>
    <row r="7" spans="1:34" ht="18" customHeight="1" x14ac:dyDescent="0.25">
      <c r="A7" s="14">
        <v>4</v>
      </c>
      <c r="B7" s="8" t="s">
        <v>54</v>
      </c>
      <c r="C7" s="8" t="s">
        <v>83</v>
      </c>
      <c r="D7" s="15" t="s">
        <v>55</v>
      </c>
      <c r="E7" s="15" t="s">
        <v>24</v>
      </c>
      <c r="F7" s="16" t="s">
        <v>5</v>
      </c>
      <c r="G7" s="16">
        <v>7.25</v>
      </c>
      <c r="H7" s="16">
        <f t="shared" si="0"/>
        <v>797.5</v>
      </c>
      <c r="I7" s="23" t="str">
        <f t="shared" si="1"/>
        <v>ΟΚ</v>
      </c>
      <c r="J7" s="23" t="s">
        <v>13</v>
      </c>
      <c r="K7" s="14"/>
      <c r="L7" s="14">
        <f t="shared" si="2"/>
        <v>0</v>
      </c>
      <c r="M7" s="14"/>
      <c r="N7" s="14">
        <f t="shared" si="3"/>
        <v>0</v>
      </c>
      <c r="O7" s="14" t="s">
        <v>3</v>
      </c>
      <c r="P7" s="14">
        <f t="shared" si="4"/>
        <v>30</v>
      </c>
      <c r="Q7" s="14" t="s">
        <v>5</v>
      </c>
      <c r="R7" s="14">
        <f t="shared" si="5"/>
        <v>150</v>
      </c>
      <c r="S7" s="33" t="s">
        <v>5</v>
      </c>
      <c r="T7" s="33">
        <f t="shared" si="6"/>
        <v>100</v>
      </c>
      <c r="U7" s="14"/>
      <c r="V7" s="18">
        <f t="shared" si="7"/>
        <v>0</v>
      </c>
      <c r="W7" s="19">
        <f t="shared" si="8"/>
        <v>1077.5</v>
      </c>
      <c r="X7" s="34"/>
    </row>
    <row r="8" spans="1:34" s="41" customFormat="1" ht="18" customHeight="1" x14ac:dyDescent="0.25">
      <c r="A8" s="14">
        <v>5</v>
      </c>
      <c r="B8" s="35" t="s">
        <v>48</v>
      </c>
      <c r="C8" s="35" t="s">
        <v>81</v>
      </c>
      <c r="D8" s="36" t="s">
        <v>49</v>
      </c>
      <c r="E8" s="36" t="s">
        <v>50</v>
      </c>
      <c r="F8" s="37" t="s">
        <v>5</v>
      </c>
      <c r="G8" s="37">
        <v>7.29</v>
      </c>
      <c r="H8" s="37">
        <f t="shared" si="0"/>
        <v>801.9</v>
      </c>
      <c r="I8" s="38" t="str">
        <f t="shared" si="1"/>
        <v>ΟΚ</v>
      </c>
      <c r="J8" s="38" t="s">
        <v>13</v>
      </c>
      <c r="K8" s="33"/>
      <c r="L8" s="33">
        <f t="shared" si="2"/>
        <v>0</v>
      </c>
      <c r="M8" s="33"/>
      <c r="N8" s="33">
        <f t="shared" si="3"/>
        <v>0</v>
      </c>
      <c r="O8" s="33"/>
      <c r="P8" s="33">
        <f t="shared" si="4"/>
        <v>0</v>
      </c>
      <c r="Q8" s="33" t="s">
        <v>5</v>
      </c>
      <c r="R8" s="33">
        <f t="shared" si="5"/>
        <v>150</v>
      </c>
      <c r="S8" s="33" t="s">
        <v>5</v>
      </c>
      <c r="T8" s="33">
        <f t="shared" si="6"/>
        <v>100</v>
      </c>
      <c r="U8" s="33"/>
      <c r="V8" s="39">
        <f t="shared" si="7"/>
        <v>0</v>
      </c>
      <c r="W8" s="40">
        <f t="shared" si="8"/>
        <v>1051.9000000000001</v>
      </c>
      <c r="X8" s="33"/>
    </row>
    <row r="9" spans="1:34" s="41" customFormat="1" ht="18" customHeight="1" x14ac:dyDescent="0.25">
      <c r="A9" s="14">
        <v>6</v>
      </c>
      <c r="B9" s="35" t="s">
        <v>56</v>
      </c>
      <c r="C9" s="35" t="s">
        <v>84</v>
      </c>
      <c r="D9" s="36" t="s">
        <v>57</v>
      </c>
      <c r="E9" s="36" t="s">
        <v>58</v>
      </c>
      <c r="F9" s="37" t="s">
        <v>5</v>
      </c>
      <c r="G9" s="37">
        <v>8.6</v>
      </c>
      <c r="H9" s="37">
        <f t="shared" si="0"/>
        <v>946</v>
      </c>
      <c r="I9" s="38" t="str">
        <f t="shared" si="1"/>
        <v>ΟΚ</v>
      </c>
      <c r="J9" s="38" t="s">
        <v>13</v>
      </c>
      <c r="K9" s="33"/>
      <c r="L9" s="33">
        <f t="shared" si="2"/>
        <v>0</v>
      </c>
      <c r="M9" s="33"/>
      <c r="N9" s="33">
        <f t="shared" si="3"/>
        <v>0</v>
      </c>
      <c r="O9" s="33"/>
      <c r="P9" s="33">
        <f t="shared" si="4"/>
        <v>0</v>
      </c>
      <c r="Q9" s="33"/>
      <c r="R9" s="33">
        <f t="shared" si="5"/>
        <v>0</v>
      </c>
      <c r="S9" s="33" t="s">
        <v>5</v>
      </c>
      <c r="T9" s="33">
        <f t="shared" si="6"/>
        <v>100</v>
      </c>
      <c r="U9" s="33"/>
      <c r="V9" s="39">
        <f t="shared" si="7"/>
        <v>0</v>
      </c>
      <c r="W9" s="40">
        <f t="shared" si="8"/>
        <v>1046</v>
      </c>
      <c r="X9" s="33"/>
    </row>
    <row r="10" spans="1:34" s="41" customFormat="1" ht="18" customHeight="1" x14ac:dyDescent="0.25">
      <c r="A10" s="14">
        <v>7</v>
      </c>
      <c r="B10" s="35" t="s">
        <v>25</v>
      </c>
      <c r="C10" s="35" t="s">
        <v>72</v>
      </c>
      <c r="D10" s="36" t="s">
        <v>26</v>
      </c>
      <c r="E10" s="36" t="s">
        <v>27</v>
      </c>
      <c r="F10" s="37" t="s">
        <v>5</v>
      </c>
      <c r="G10" s="37">
        <v>8.1300000000000008</v>
      </c>
      <c r="H10" s="37">
        <f t="shared" si="0"/>
        <v>894.30000000000007</v>
      </c>
      <c r="I10" s="38" t="str">
        <f t="shared" si="1"/>
        <v>ΟΚ</v>
      </c>
      <c r="J10" s="38" t="s">
        <v>13</v>
      </c>
      <c r="K10" s="33"/>
      <c r="L10" s="33">
        <f t="shared" si="2"/>
        <v>0</v>
      </c>
      <c r="M10" s="33"/>
      <c r="N10" s="33">
        <f t="shared" si="3"/>
        <v>0</v>
      </c>
      <c r="O10" s="33"/>
      <c r="P10" s="33">
        <f t="shared" si="4"/>
        <v>0</v>
      </c>
      <c r="Q10" s="33" t="s">
        <v>5</v>
      </c>
      <c r="R10" s="33">
        <f t="shared" si="5"/>
        <v>150</v>
      </c>
      <c r="S10" s="33"/>
      <c r="T10" s="33">
        <f t="shared" si="6"/>
        <v>0</v>
      </c>
      <c r="U10" s="33"/>
      <c r="V10" s="39">
        <f t="shared" si="7"/>
        <v>0</v>
      </c>
      <c r="W10" s="40">
        <f t="shared" si="8"/>
        <v>1044.3000000000002</v>
      </c>
      <c r="X10" s="33"/>
    </row>
    <row r="11" spans="1:34" s="41" customFormat="1" ht="18" customHeight="1" x14ac:dyDescent="0.25">
      <c r="A11" s="14">
        <v>8</v>
      </c>
      <c r="B11" s="35" t="s">
        <v>33</v>
      </c>
      <c r="C11" s="35" t="s">
        <v>76</v>
      </c>
      <c r="D11" s="36" t="s">
        <v>34</v>
      </c>
      <c r="E11" s="36" t="s">
        <v>35</v>
      </c>
      <c r="F11" s="37" t="s">
        <v>5</v>
      </c>
      <c r="G11" s="37">
        <v>7.6</v>
      </c>
      <c r="H11" s="37">
        <f t="shared" si="0"/>
        <v>836</v>
      </c>
      <c r="I11" s="38" t="str">
        <f t="shared" si="1"/>
        <v>ΟΚ</v>
      </c>
      <c r="J11" s="38" t="s">
        <v>13</v>
      </c>
      <c r="K11" s="33"/>
      <c r="L11" s="33">
        <f t="shared" si="2"/>
        <v>0</v>
      </c>
      <c r="M11" s="33"/>
      <c r="N11" s="33">
        <f t="shared" si="3"/>
        <v>0</v>
      </c>
      <c r="O11" s="33"/>
      <c r="P11" s="33">
        <f t="shared" si="4"/>
        <v>0</v>
      </c>
      <c r="Q11" s="33" t="s">
        <v>5</v>
      </c>
      <c r="R11" s="33">
        <f t="shared" si="5"/>
        <v>150</v>
      </c>
      <c r="S11" s="33"/>
      <c r="T11" s="33">
        <f t="shared" si="6"/>
        <v>0</v>
      </c>
      <c r="U11" s="33"/>
      <c r="V11" s="39">
        <f t="shared" si="7"/>
        <v>0</v>
      </c>
      <c r="W11" s="40">
        <f t="shared" si="8"/>
        <v>986</v>
      </c>
      <c r="X11" s="33"/>
    </row>
    <row r="12" spans="1:34" s="41" customFormat="1" ht="18" customHeight="1" x14ac:dyDescent="0.25">
      <c r="A12" s="14">
        <v>9</v>
      </c>
      <c r="B12" s="35" t="s">
        <v>63</v>
      </c>
      <c r="C12" s="35" t="s">
        <v>87</v>
      </c>
      <c r="D12" s="36" t="s">
        <v>64</v>
      </c>
      <c r="E12" s="36" t="s">
        <v>65</v>
      </c>
      <c r="F12" s="37" t="s">
        <v>5</v>
      </c>
      <c r="G12" s="37">
        <v>8.85</v>
      </c>
      <c r="H12" s="37">
        <f t="shared" si="0"/>
        <v>973.5</v>
      </c>
      <c r="I12" s="38" t="str">
        <f t="shared" si="1"/>
        <v>ΟΚ</v>
      </c>
      <c r="J12" s="38" t="s">
        <v>13</v>
      </c>
      <c r="K12" s="33"/>
      <c r="L12" s="33">
        <f t="shared" si="2"/>
        <v>0</v>
      </c>
      <c r="M12" s="33"/>
      <c r="N12" s="33">
        <f t="shared" si="3"/>
        <v>0</v>
      </c>
      <c r="O12" s="33"/>
      <c r="P12" s="33">
        <f t="shared" si="4"/>
        <v>0</v>
      </c>
      <c r="Q12" s="33"/>
      <c r="R12" s="33">
        <f t="shared" si="5"/>
        <v>0</v>
      </c>
      <c r="S12" s="33"/>
      <c r="T12" s="33">
        <f t="shared" si="6"/>
        <v>0</v>
      </c>
      <c r="U12" s="33"/>
      <c r="V12" s="39">
        <f t="shared" si="7"/>
        <v>0</v>
      </c>
      <c r="W12" s="40">
        <f t="shared" si="8"/>
        <v>973.5</v>
      </c>
      <c r="X12" s="42"/>
    </row>
    <row r="13" spans="1:34" x14ac:dyDescent="0.25">
      <c r="A13" s="14">
        <v>10</v>
      </c>
      <c r="B13" s="8" t="s">
        <v>51</v>
      </c>
      <c r="C13" s="8" t="s">
        <v>82</v>
      </c>
      <c r="D13" s="15" t="s">
        <v>52</v>
      </c>
      <c r="E13" s="15" t="s">
        <v>53</v>
      </c>
      <c r="F13" s="16" t="s">
        <v>5</v>
      </c>
      <c r="G13" s="16">
        <v>7.37</v>
      </c>
      <c r="H13" s="16">
        <f t="shared" si="0"/>
        <v>810.7</v>
      </c>
      <c r="I13" s="23" t="str">
        <f t="shared" si="1"/>
        <v>ΟΚ</v>
      </c>
      <c r="J13" s="23" t="s">
        <v>13</v>
      </c>
      <c r="K13" s="14" t="s">
        <v>3</v>
      </c>
      <c r="L13" s="14">
        <f t="shared" si="2"/>
        <v>30</v>
      </c>
      <c r="M13" s="14"/>
      <c r="N13" s="14">
        <f t="shared" si="3"/>
        <v>0</v>
      </c>
      <c r="O13" s="14"/>
      <c r="P13" s="14">
        <f t="shared" si="4"/>
        <v>0</v>
      </c>
      <c r="Q13" s="14"/>
      <c r="R13" s="14">
        <f t="shared" si="5"/>
        <v>0</v>
      </c>
      <c r="S13" s="14"/>
      <c r="T13" s="14">
        <f t="shared" si="6"/>
        <v>0</v>
      </c>
      <c r="U13" s="14"/>
      <c r="V13" s="18">
        <f t="shared" si="7"/>
        <v>0</v>
      </c>
      <c r="W13" s="19">
        <f t="shared" si="8"/>
        <v>840.7</v>
      </c>
      <c r="X13" s="34"/>
    </row>
    <row r="14" spans="1:34" ht="18" customHeight="1" x14ac:dyDescent="0.25">
      <c r="A14" s="14">
        <v>11</v>
      </c>
      <c r="B14" s="8" t="s">
        <v>22</v>
      </c>
      <c r="C14" s="8" t="s">
        <v>71</v>
      </c>
      <c r="D14" s="15" t="s">
        <v>23</v>
      </c>
      <c r="E14" s="15" t="s">
        <v>24</v>
      </c>
      <c r="F14" s="16" t="s">
        <v>5</v>
      </c>
      <c r="G14" s="16">
        <v>6.55</v>
      </c>
      <c r="H14" s="16">
        <f t="shared" si="0"/>
        <v>720.5</v>
      </c>
      <c r="I14" s="23" t="str">
        <f t="shared" si="1"/>
        <v>ΟΚ</v>
      </c>
      <c r="J14" s="23" t="s">
        <v>13</v>
      </c>
      <c r="K14" s="14"/>
      <c r="L14" s="14">
        <f t="shared" si="2"/>
        <v>0</v>
      </c>
      <c r="M14" s="14"/>
      <c r="N14" s="14">
        <f t="shared" si="3"/>
        <v>0</v>
      </c>
      <c r="O14" s="14"/>
      <c r="P14" s="14">
        <f t="shared" si="4"/>
        <v>0</v>
      </c>
      <c r="Q14" s="14"/>
      <c r="R14" s="14">
        <f t="shared" si="5"/>
        <v>0</v>
      </c>
      <c r="S14" s="14" t="s">
        <v>5</v>
      </c>
      <c r="T14" s="14">
        <f t="shared" si="6"/>
        <v>100</v>
      </c>
      <c r="U14" s="14"/>
      <c r="V14" s="18">
        <f t="shared" si="7"/>
        <v>0</v>
      </c>
      <c r="W14" s="19">
        <f t="shared" si="8"/>
        <v>820.5</v>
      </c>
      <c r="X14" s="14"/>
    </row>
    <row r="15" spans="1:34" ht="18" customHeight="1" x14ac:dyDescent="0.25">
      <c r="A15" s="14">
        <v>12</v>
      </c>
      <c r="B15" s="8" t="s">
        <v>30</v>
      </c>
      <c r="C15" s="8" t="s">
        <v>75</v>
      </c>
      <c r="D15" s="15" t="s">
        <v>31</v>
      </c>
      <c r="E15" s="15" t="s">
        <v>32</v>
      </c>
      <c r="F15" s="16" t="s">
        <v>5</v>
      </c>
      <c r="G15" s="16">
        <v>7.33</v>
      </c>
      <c r="H15" s="16">
        <f t="shared" si="0"/>
        <v>806.3</v>
      </c>
      <c r="I15" s="23" t="str">
        <f t="shared" si="1"/>
        <v>ΟΚ</v>
      </c>
      <c r="J15" s="23" t="s">
        <v>13</v>
      </c>
      <c r="K15" s="14"/>
      <c r="L15" s="14">
        <f t="shared" si="2"/>
        <v>0</v>
      </c>
      <c r="M15" s="14"/>
      <c r="N15" s="14">
        <f t="shared" si="3"/>
        <v>0</v>
      </c>
      <c r="O15" s="14"/>
      <c r="P15" s="14">
        <f t="shared" si="4"/>
        <v>0</v>
      </c>
      <c r="Q15" s="14"/>
      <c r="R15" s="14">
        <f t="shared" si="5"/>
        <v>0</v>
      </c>
      <c r="S15" s="14"/>
      <c r="T15" s="14">
        <f t="shared" si="6"/>
        <v>0</v>
      </c>
      <c r="U15" s="14"/>
      <c r="V15" s="18">
        <f t="shared" si="7"/>
        <v>0</v>
      </c>
      <c r="W15" s="19">
        <f t="shared" si="8"/>
        <v>806.3</v>
      </c>
      <c r="X15" s="14"/>
    </row>
    <row r="16" spans="1:34" ht="18" customHeight="1" x14ac:dyDescent="0.25">
      <c r="A16" s="14">
        <v>13</v>
      </c>
      <c r="B16" s="8" t="s">
        <v>39</v>
      </c>
      <c r="C16" s="8" t="s">
        <v>78</v>
      </c>
      <c r="D16" s="15" t="s">
        <v>40</v>
      </c>
      <c r="E16" s="15" t="s">
        <v>41</v>
      </c>
      <c r="F16" s="16" t="s">
        <v>5</v>
      </c>
      <c r="G16" s="16">
        <v>6.32</v>
      </c>
      <c r="H16" s="16">
        <f t="shared" si="0"/>
        <v>695.2</v>
      </c>
      <c r="I16" s="23" t="str">
        <f t="shared" si="1"/>
        <v>ΟΚ</v>
      </c>
      <c r="J16" s="23" t="s">
        <v>13</v>
      </c>
      <c r="K16" s="14"/>
      <c r="L16" s="14">
        <f t="shared" si="2"/>
        <v>0</v>
      </c>
      <c r="M16" s="14"/>
      <c r="N16" s="14">
        <f t="shared" si="3"/>
        <v>0</v>
      </c>
      <c r="O16" s="14"/>
      <c r="P16" s="14">
        <f t="shared" si="4"/>
        <v>0</v>
      </c>
      <c r="Q16" s="14"/>
      <c r="R16" s="14">
        <f t="shared" si="5"/>
        <v>0</v>
      </c>
      <c r="S16" s="14" t="s">
        <v>5</v>
      </c>
      <c r="T16" s="14">
        <f t="shared" si="6"/>
        <v>100</v>
      </c>
      <c r="U16" s="14"/>
      <c r="V16" s="18">
        <f t="shared" si="7"/>
        <v>0</v>
      </c>
      <c r="W16" s="19">
        <f t="shared" si="8"/>
        <v>795.2</v>
      </c>
      <c r="X16" s="14"/>
    </row>
    <row r="17" spans="1:24" ht="18" customHeight="1" x14ac:dyDescent="0.25">
      <c r="A17" s="14">
        <v>14</v>
      </c>
      <c r="B17" s="8" t="s">
        <v>61</v>
      </c>
      <c r="C17" s="8" t="s">
        <v>86</v>
      </c>
      <c r="D17" s="15" t="s">
        <v>62</v>
      </c>
      <c r="E17" s="15" t="s">
        <v>32</v>
      </c>
      <c r="F17" s="16" t="s">
        <v>5</v>
      </c>
      <c r="G17" s="16">
        <v>6.67</v>
      </c>
      <c r="H17" s="16">
        <f t="shared" si="0"/>
        <v>733.7</v>
      </c>
      <c r="I17" s="23" t="str">
        <f t="shared" si="1"/>
        <v>ΟΚ</v>
      </c>
      <c r="J17" s="23" t="s">
        <v>13</v>
      </c>
      <c r="K17" s="14"/>
      <c r="L17" s="14">
        <f t="shared" si="2"/>
        <v>0</v>
      </c>
      <c r="M17" s="14"/>
      <c r="N17" s="14">
        <f t="shared" si="3"/>
        <v>0</v>
      </c>
      <c r="O17" s="14"/>
      <c r="P17" s="14">
        <f t="shared" si="4"/>
        <v>0</v>
      </c>
      <c r="Q17" s="14"/>
      <c r="R17" s="14">
        <f t="shared" si="5"/>
        <v>0</v>
      </c>
      <c r="S17" s="14"/>
      <c r="T17" s="14">
        <f t="shared" si="6"/>
        <v>0</v>
      </c>
      <c r="U17" s="14"/>
      <c r="V17" s="18">
        <f t="shared" si="7"/>
        <v>0</v>
      </c>
      <c r="W17" s="19">
        <f t="shared" si="8"/>
        <v>733.7</v>
      </c>
      <c r="X17" s="14"/>
    </row>
    <row r="18" spans="1:24" s="41" customFormat="1" x14ac:dyDescent="0.25">
      <c r="A18" s="14">
        <v>15</v>
      </c>
      <c r="B18" s="35" t="s">
        <v>45</v>
      </c>
      <c r="C18" s="35" t="s">
        <v>80</v>
      </c>
      <c r="D18" s="36" t="s">
        <v>46</v>
      </c>
      <c r="E18" s="36" t="s">
        <v>47</v>
      </c>
      <c r="F18" s="37" t="s">
        <v>5</v>
      </c>
      <c r="G18" s="37">
        <v>5</v>
      </c>
      <c r="H18" s="37">
        <f t="shared" si="0"/>
        <v>550</v>
      </c>
      <c r="I18" s="38" t="str">
        <f t="shared" si="1"/>
        <v>ΟΚ</v>
      </c>
      <c r="J18" s="38" t="s">
        <v>13</v>
      </c>
      <c r="K18" s="33"/>
      <c r="L18" s="33">
        <f t="shared" si="2"/>
        <v>0</v>
      </c>
      <c r="M18" s="33"/>
      <c r="N18" s="33">
        <f t="shared" si="3"/>
        <v>0</v>
      </c>
      <c r="O18" s="33" t="s">
        <v>3</v>
      </c>
      <c r="P18" s="33">
        <f t="shared" si="4"/>
        <v>30</v>
      </c>
      <c r="Q18" s="33"/>
      <c r="R18" s="33">
        <f t="shared" si="5"/>
        <v>0</v>
      </c>
      <c r="S18" s="33" t="s">
        <v>5</v>
      </c>
      <c r="T18" s="33">
        <f t="shared" si="6"/>
        <v>100</v>
      </c>
      <c r="U18" s="33"/>
      <c r="V18" s="39">
        <f t="shared" si="7"/>
        <v>0</v>
      </c>
      <c r="W18" s="40">
        <f t="shared" si="8"/>
        <v>680</v>
      </c>
      <c r="X18" s="33"/>
    </row>
    <row r="19" spans="1:24" s="41" customFormat="1" ht="18" customHeight="1" x14ac:dyDescent="0.25">
      <c r="A19" s="14">
        <v>16</v>
      </c>
      <c r="B19" s="35" t="s">
        <v>36</v>
      </c>
      <c r="C19" s="35" t="s">
        <v>77</v>
      </c>
      <c r="D19" s="36" t="s">
        <v>37</v>
      </c>
      <c r="E19" s="36" t="s">
        <v>38</v>
      </c>
      <c r="F19" s="37" t="s">
        <v>5</v>
      </c>
      <c r="G19" s="37">
        <v>5</v>
      </c>
      <c r="H19" s="37">
        <f t="shared" si="0"/>
        <v>550</v>
      </c>
      <c r="I19" s="38" t="str">
        <f t="shared" si="1"/>
        <v>ΟΚ</v>
      </c>
      <c r="J19" s="38" t="s">
        <v>13</v>
      </c>
      <c r="K19" s="33"/>
      <c r="L19" s="33">
        <f t="shared" si="2"/>
        <v>0</v>
      </c>
      <c r="M19" s="33"/>
      <c r="N19" s="33">
        <f t="shared" si="3"/>
        <v>0</v>
      </c>
      <c r="O19" s="33"/>
      <c r="P19" s="33">
        <f t="shared" si="4"/>
        <v>0</v>
      </c>
      <c r="Q19" s="33"/>
      <c r="R19" s="33">
        <f t="shared" si="5"/>
        <v>0</v>
      </c>
      <c r="S19" s="33" t="s">
        <v>5</v>
      </c>
      <c r="T19" s="33">
        <f t="shared" si="6"/>
        <v>100</v>
      </c>
      <c r="U19" s="33"/>
      <c r="V19" s="39">
        <f t="shared" si="7"/>
        <v>0</v>
      </c>
      <c r="W19" s="40">
        <f t="shared" si="8"/>
        <v>650</v>
      </c>
      <c r="X19" s="33"/>
    </row>
    <row r="21" spans="1:24" ht="15.75" x14ac:dyDescent="0.25">
      <c r="B21" s="43" t="s">
        <v>92</v>
      </c>
    </row>
  </sheetData>
  <sheetProtection password="EB34" sheet="1" objects="1" scenarios="1"/>
  <sortState ref="A4:X19">
    <sortCondition descending="1" ref="W4:W19"/>
  </sortState>
  <mergeCells count="5">
    <mergeCell ref="A2:E2"/>
    <mergeCell ref="F2:H2"/>
    <mergeCell ref="K2:V2"/>
    <mergeCell ref="W2:W3"/>
    <mergeCell ref="A1:E1"/>
  </mergeCells>
  <dataValidations count="5">
    <dataValidation type="whole" allowBlank="1" showInputMessage="1" showErrorMessage="1" errorTitle="ΠΡΟΣΟΧΗ!" error="ΑΠΟ 1 ΕΩΣ 24 ΜΗΝΕΣ" sqref="U4:U19" xr:uid="{00000000-0002-0000-0100-000000000000}">
      <formula1>1</formula1>
      <formula2>24</formula2>
    </dataValidation>
    <dataValidation type="decimal" allowBlank="1" showInputMessage="1" showErrorMessage="1" sqref="G4:G19" xr:uid="{00000000-0002-0000-0100-000001000000}">
      <formula1>5</formula1>
      <formula2>10</formula2>
    </dataValidation>
    <dataValidation type="list" allowBlank="1" showInputMessage="1" showErrorMessage="1" sqref="M10 K10" xr:uid="{00000000-0002-0000-0100-000002000000}">
      <formula1>$AF$5:$AF$6</formula1>
    </dataValidation>
    <dataValidation type="list" allowBlank="1" showInputMessage="1" showErrorMessage="1" sqref="F4:F19 J4:J19 Q4:Q19 S4:S19" xr:uid="{00000000-0002-0000-0100-000003000000}">
      <formula1>$AG$5:$AG$6</formula1>
    </dataValidation>
    <dataValidation type="list" allowBlank="1" showInputMessage="1" showErrorMessage="1" sqref="O4:O19 K4:K9 M4:M9 M11:M19 K11:K19" xr:uid="{00000000-0002-0000-0100-000004000000}">
      <formula1>$AH$5:$AH$21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"/>
  <sheetViews>
    <sheetView tabSelected="1" workbookViewId="0">
      <selection activeCell="Y12" sqref="A1:XFD1048576"/>
    </sheetView>
  </sheetViews>
  <sheetFormatPr defaultRowHeight="15" x14ac:dyDescent="0.25"/>
  <cols>
    <col min="1" max="1" width="4.85546875" style="2" customWidth="1"/>
    <col min="2" max="2" width="24" style="2" customWidth="1"/>
    <col min="3" max="3" width="19.42578125" style="2" customWidth="1"/>
    <col min="4" max="4" width="25.140625" style="2" customWidth="1"/>
    <col min="5" max="5" width="25.28515625" style="2" customWidth="1"/>
    <col min="6" max="6" width="9.7109375" style="2" hidden="1" customWidth="1"/>
    <col min="7" max="7" width="10.85546875" style="2" hidden="1" customWidth="1"/>
    <col min="8" max="8" width="9.7109375" style="2" hidden="1" customWidth="1"/>
    <col min="9" max="9" width="7.28515625" style="2" hidden="1" customWidth="1"/>
    <col min="10" max="10" width="15" style="2" hidden="1" customWidth="1"/>
    <col min="11" max="11" width="14" style="2" hidden="1" customWidth="1"/>
    <col min="12" max="12" width="11.42578125" style="2" hidden="1" customWidth="1"/>
    <col min="13" max="13" width="7.28515625" style="2" hidden="1" customWidth="1"/>
    <col min="14" max="14" width="10.28515625" style="2" hidden="1" customWidth="1"/>
    <col min="15" max="15" width="7.28515625" style="2" hidden="1" customWidth="1"/>
    <col min="16" max="16" width="10.5703125" style="2" hidden="1" customWidth="1"/>
    <col min="17" max="17" width="7.28515625" style="2" hidden="1" customWidth="1"/>
    <col min="18" max="18" width="10.42578125" style="2" hidden="1" customWidth="1"/>
    <col min="19" max="19" width="7.28515625" style="2" hidden="1" customWidth="1"/>
    <col min="20" max="20" width="10.7109375" style="2" hidden="1" customWidth="1"/>
    <col min="21" max="21" width="7.28515625" style="2" hidden="1" customWidth="1"/>
    <col min="22" max="22" width="17.28515625" style="2" hidden="1" customWidth="1"/>
    <col min="23" max="23" width="7.85546875" style="2" hidden="1" customWidth="1"/>
    <col min="24" max="24" width="9.5703125" style="2" hidden="1" customWidth="1"/>
    <col min="25" max="25" width="25.28515625" style="2" bestFit="1" customWidth="1"/>
    <col min="26" max="33" width="9.140625" style="2"/>
    <col min="34" max="35" width="9.140625" style="2" hidden="1" customWidth="1"/>
    <col min="36" max="16384" width="9.140625" style="2"/>
  </cols>
  <sheetData>
    <row r="1" spans="1:35" ht="45.75" customHeight="1" x14ac:dyDescent="0.3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5" s="5" customFormat="1" ht="15.75" x14ac:dyDescent="0.25">
      <c r="A2" s="3" t="s">
        <v>7</v>
      </c>
      <c r="B2" s="3"/>
      <c r="C2" s="3"/>
      <c r="D2" s="3"/>
      <c r="E2" s="3"/>
      <c r="F2" s="3" t="s">
        <v>0</v>
      </c>
      <c r="G2" s="3"/>
      <c r="H2" s="3"/>
      <c r="I2" s="3"/>
      <c r="J2" s="4"/>
      <c r="K2" s="4"/>
      <c r="L2" s="3" t="s">
        <v>20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8" t="s">
        <v>10</v>
      </c>
      <c r="Y2" s="4"/>
    </row>
    <row r="3" spans="1:35" s="13" customFormat="1" ht="94.5" customHeight="1" x14ac:dyDescent="0.25">
      <c r="A3" s="8" t="s">
        <v>1</v>
      </c>
      <c r="B3" s="8" t="s">
        <v>21</v>
      </c>
      <c r="C3" s="8" t="s">
        <v>68</v>
      </c>
      <c r="D3" s="8" t="s">
        <v>8</v>
      </c>
      <c r="E3" s="8" t="s">
        <v>9</v>
      </c>
      <c r="F3" s="8" t="s">
        <v>69</v>
      </c>
      <c r="G3" s="8" t="s">
        <v>70</v>
      </c>
      <c r="H3" s="8" t="s">
        <v>11</v>
      </c>
      <c r="I3" s="8" t="s">
        <v>4</v>
      </c>
      <c r="J3" s="8"/>
      <c r="K3" s="11" t="s">
        <v>12</v>
      </c>
      <c r="L3" s="8" t="s">
        <v>14</v>
      </c>
      <c r="M3" s="8" t="s">
        <v>4</v>
      </c>
      <c r="N3" s="8" t="s">
        <v>15</v>
      </c>
      <c r="O3" s="8" t="s">
        <v>4</v>
      </c>
      <c r="P3" s="8" t="s">
        <v>16</v>
      </c>
      <c r="Q3" s="8" t="s">
        <v>4</v>
      </c>
      <c r="R3" s="8" t="s">
        <v>17</v>
      </c>
      <c r="S3" s="8" t="s">
        <v>4</v>
      </c>
      <c r="T3" s="8" t="s">
        <v>18</v>
      </c>
      <c r="U3" s="8" t="s">
        <v>4</v>
      </c>
      <c r="V3" s="8" t="s">
        <v>19</v>
      </c>
      <c r="W3" s="8" t="s">
        <v>4</v>
      </c>
      <c r="X3" s="28"/>
      <c r="Y3" s="4" t="s">
        <v>89</v>
      </c>
    </row>
    <row r="4" spans="1:35" s="47" customFormat="1" ht="48" customHeight="1" x14ac:dyDescent="0.25">
      <c r="A4" s="44">
        <v>1</v>
      </c>
      <c r="B4" s="45" t="s">
        <v>93</v>
      </c>
      <c r="C4" s="45" t="s">
        <v>74</v>
      </c>
      <c r="D4" s="44" t="s">
        <v>28</v>
      </c>
      <c r="E4" s="44" t="s">
        <v>29</v>
      </c>
      <c r="F4" s="44"/>
      <c r="G4" s="44"/>
      <c r="H4" s="44"/>
      <c r="I4" s="44">
        <f t="shared" ref="I4:I12" si="0">H4*110</f>
        <v>0</v>
      </c>
      <c r="J4" s="44" t="str">
        <f t="shared" ref="J4:J12" si="1">IF(AND(F4="ΝΑΙ"),"ΟΚ","ΑΠΟΡΡΙΠΤΕΤΑΙ")</f>
        <v>ΑΠΟΡΡΙΠΤΕΤΑΙ</v>
      </c>
      <c r="K4" s="44"/>
      <c r="L4" s="44"/>
      <c r="M4" s="44">
        <f t="shared" ref="M4:M12" si="2">IF(L4="ΑΡΙΣΤΗ",70,IF(L4="ΠΟΛΥ ΚΑΛΗ",50,IF(L4="ΚΑΛΗ",30,)))</f>
        <v>0</v>
      </c>
      <c r="N4" s="44"/>
      <c r="O4" s="44">
        <f t="shared" ref="O4:O12" si="3">IF(N4="ΑΡΙΣΤΗ",70,IF(N4="ΠΟΛΥ ΚΑΛΗ",50,IF(N4="ΚΑΛΗ",30,)))</f>
        <v>0</v>
      </c>
      <c r="P4" s="44"/>
      <c r="Q4" s="44">
        <f t="shared" ref="Q4:Q12" si="4">IF(P4="ΑΡΙΣΤΗ",70,IF(P4="ΠΟΛΥ ΚΑΛΗ",50,IF(P4="ΚΑΛΗ",30,)))</f>
        <v>0</v>
      </c>
      <c r="R4" s="44"/>
      <c r="S4" s="44">
        <f t="shared" ref="S4:S12" si="5">IF(R4="ΝΑΙ",150,0)</f>
        <v>0</v>
      </c>
      <c r="T4" s="44"/>
      <c r="U4" s="44">
        <f t="shared" ref="U4:U12" si="6">IF(T4="ΝΑΙ",100,0)</f>
        <v>0</v>
      </c>
      <c r="V4" s="44"/>
      <c r="W4" s="44">
        <f t="shared" ref="W4:W12" si="7">V4*17</f>
        <v>0</v>
      </c>
      <c r="X4" s="46">
        <f t="shared" ref="X4:X12" si="8">I4+S4+M4+O4+Q4+W4+U4</f>
        <v>0</v>
      </c>
      <c r="Y4" s="45" t="s">
        <v>90</v>
      </c>
      <c r="AI4" s="47" t="s">
        <v>3</v>
      </c>
    </row>
    <row r="5" spans="1:35" s="48" customFormat="1" ht="42.75" customHeight="1" x14ac:dyDescent="0.25">
      <c r="A5" s="14">
        <v>2</v>
      </c>
      <c r="B5" s="42" t="s">
        <v>121</v>
      </c>
      <c r="C5" s="42" t="s">
        <v>122</v>
      </c>
      <c r="D5" s="33" t="s">
        <v>123</v>
      </c>
      <c r="E5" s="33" t="s">
        <v>124</v>
      </c>
      <c r="F5" s="42" t="s">
        <v>125</v>
      </c>
      <c r="Y5" s="45" t="s">
        <v>120</v>
      </c>
    </row>
    <row r="6" spans="1:35" ht="30" x14ac:dyDescent="0.25">
      <c r="A6" s="44">
        <v>3</v>
      </c>
      <c r="B6" s="45" t="s">
        <v>98</v>
      </c>
      <c r="C6" s="45" t="s">
        <v>97</v>
      </c>
      <c r="D6" s="44" t="s">
        <v>95</v>
      </c>
      <c r="E6" s="44" t="s">
        <v>96</v>
      </c>
      <c r="F6" s="44"/>
      <c r="G6" s="44"/>
      <c r="H6" s="44"/>
      <c r="I6" s="44">
        <f t="shared" si="0"/>
        <v>0</v>
      </c>
      <c r="J6" s="44" t="str">
        <f t="shared" si="1"/>
        <v>ΑΠΟΡΡΙΠΤΕΤΑΙ</v>
      </c>
      <c r="K6" s="44"/>
      <c r="L6" s="44"/>
      <c r="M6" s="44">
        <f t="shared" si="2"/>
        <v>0</v>
      </c>
      <c r="N6" s="44"/>
      <c r="O6" s="44">
        <f t="shared" si="3"/>
        <v>0</v>
      </c>
      <c r="P6" s="44"/>
      <c r="Q6" s="44">
        <f t="shared" si="4"/>
        <v>0</v>
      </c>
      <c r="R6" s="44"/>
      <c r="S6" s="44">
        <f t="shared" si="5"/>
        <v>0</v>
      </c>
      <c r="T6" s="44"/>
      <c r="U6" s="44">
        <f t="shared" si="6"/>
        <v>0</v>
      </c>
      <c r="V6" s="44"/>
      <c r="W6" s="44">
        <f t="shared" si="7"/>
        <v>0</v>
      </c>
      <c r="X6" s="46">
        <f t="shared" si="8"/>
        <v>0</v>
      </c>
      <c r="Y6" s="45" t="s">
        <v>111</v>
      </c>
    </row>
    <row r="7" spans="1:35" ht="30" x14ac:dyDescent="0.25">
      <c r="A7" s="44">
        <v>4</v>
      </c>
      <c r="B7" s="45" t="s">
        <v>106</v>
      </c>
      <c r="C7" s="45" t="s">
        <v>105</v>
      </c>
      <c r="D7" s="44" t="s">
        <v>103</v>
      </c>
      <c r="E7" s="44" t="s">
        <v>104</v>
      </c>
      <c r="F7" s="44"/>
      <c r="G7" s="44"/>
      <c r="H7" s="44"/>
      <c r="I7" s="44">
        <f t="shared" si="0"/>
        <v>0</v>
      </c>
      <c r="J7" s="44" t="str">
        <f t="shared" si="1"/>
        <v>ΑΠΟΡΡΙΠΤΕΤΑΙ</v>
      </c>
      <c r="K7" s="44"/>
      <c r="L7" s="44"/>
      <c r="M7" s="44">
        <f t="shared" si="2"/>
        <v>0</v>
      </c>
      <c r="N7" s="44"/>
      <c r="O7" s="44">
        <f t="shared" si="3"/>
        <v>0</v>
      </c>
      <c r="P7" s="44"/>
      <c r="Q7" s="44">
        <f t="shared" si="4"/>
        <v>0</v>
      </c>
      <c r="R7" s="44"/>
      <c r="S7" s="44">
        <f t="shared" si="5"/>
        <v>0</v>
      </c>
      <c r="T7" s="44"/>
      <c r="U7" s="44">
        <f t="shared" si="6"/>
        <v>0</v>
      </c>
      <c r="V7" s="44"/>
      <c r="W7" s="44">
        <f t="shared" si="7"/>
        <v>0</v>
      </c>
      <c r="X7" s="46">
        <f t="shared" si="8"/>
        <v>0</v>
      </c>
      <c r="Y7" s="45" t="s">
        <v>111</v>
      </c>
    </row>
    <row r="8" spans="1:35" ht="30" x14ac:dyDescent="0.25">
      <c r="A8" s="14">
        <v>5</v>
      </c>
      <c r="B8" s="45" t="s">
        <v>99</v>
      </c>
      <c r="C8" s="45" t="s">
        <v>100</v>
      </c>
      <c r="D8" s="44" t="s">
        <v>101</v>
      </c>
      <c r="E8" s="44" t="s">
        <v>102</v>
      </c>
      <c r="F8" s="44"/>
      <c r="G8" s="44"/>
      <c r="H8" s="44"/>
      <c r="I8" s="44">
        <f t="shared" si="0"/>
        <v>0</v>
      </c>
      <c r="J8" s="44" t="str">
        <f t="shared" si="1"/>
        <v>ΑΠΟΡΡΙΠΤΕΤΑΙ</v>
      </c>
      <c r="K8" s="44"/>
      <c r="L8" s="44"/>
      <c r="M8" s="44">
        <f t="shared" si="2"/>
        <v>0</v>
      </c>
      <c r="N8" s="44"/>
      <c r="O8" s="44">
        <f t="shared" si="3"/>
        <v>0</v>
      </c>
      <c r="P8" s="44"/>
      <c r="Q8" s="44">
        <f t="shared" si="4"/>
        <v>0</v>
      </c>
      <c r="R8" s="44"/>
      <c r="S8" s="44">
        <f t="shared" si="5"/>
        <v>0</v>
      </c>
      <c r="T8" s="44"/>
      <c r="U8" s="44">
        <f t="shared" si="6"/>
        <v>0</v>
      </c>
      <c r="V8" s="44"/>
      <c r="W8" s="44">
        <f t="shared" si="7"/>
        <v>0</v>
      </c>
      <c r="X8" s="46">
        <f t="shared" si="8"/>
        <v>0</v>
      </c>
      <c r="Y8" s="45" t="s">
        <v>111</v>
      </c>
    </row>
    <row r="9" spans="1:35" ht="30" x14ac:dyDescent="0.25">
      <c r="A9" s="44">
        <v>6</v>
      </c>
      <c r="B9" s="35" t="s">
        <v>126</v>
      </c>
      <c r="C9" s="35" t="s">
        <v>127</v>
      </c>
      <c r="D9" s="36" t="s">
        <v>128</v>
      </c>
      <c r="E9" s="36" t="s">
        <v>129</v>
      </c>
      <c r="Y9" s="45" t="s">
        <v>120</v>
      </c>
    </row>
    <row r="10" spans="1:35" ht="30" x14ac:dyDescent="0.25">
      <c r="A10" s="44">
        <v>7</v>
      </c>
      <c r="B10" s="45" t="s">
        <v>110</v>
      </c>
      <c r="C10" s="45" t="s">
        <v>109</v>
      </c>
      <c r="D10" s="44" t="s">
        <v>107</v>
      </c>
      <c r="E10" s="44" t="s">
        <v>108</v>
      </c>
      <c r="F10" s="44"/>
      <c r="G10" s="44"/>
      <c r="H10" s="44"/>
      <c r="I10" s="44">
        <f t="shared" si="0"/>
        <v>0</v>
      </c>
      <c r="J10" s="44" t="str">
        <f t="shared" si="1"/>
        <v>ΑΠΟΡΡΙΠΤΕΤΑΙ</v>
      </c>
      <c r="K10" s="44"/>
      <c r="L10" s="44"/>
      <c r="M10" s="44">
        <f t="shared" si="2"/>
        <v>0</v>
      </c>
      <c r="N10" s="44"/>
      <c r="O10" s="44">
        <f t="shared" si="3"/>
        <v>0</v>
      </c>
      <c r="P10" s="44"/>
      <c r="Q10" s="44">
        <f t="shared" si="4"/>
        <v>0</v>
      </c>
      <c r="R10" s="44"/>
      <c r="S10" s="44">
        <f t="shared" si="5"/>
        <v>0</v>
      </c>
      <c r="T10" s="44"/>
      <c r="U10" s="44">
        <f t="shared" si="6"/>
        <v>0</v>
      </c>
      <c r="V10" s="44"/>
      <c r="W10" s="44">
        <f t="shared" si="7"/>
        <v>0</v>
      </c>
      <c r="X10" s="46">
        <f t="shared" si="8"/>
        <v>0</v>
      </c>
      <c r="Y10" s="45" t="s">
        <v>111</v>
      </c>
    </row>
    <row r="11" spans="1:35" ht="30" x14ac:dyDescent="0.25">
      <c r="A11" s="14">
        <v>8</v>
      </c>
      <c r="B11" s="45" t="s">
        <v>115</v>
      </c>
      <c r="C11" s="45" t="s">
        <v>114</v>
      </c>
      <c r="D11" s="44" t="s">
        <v>112</v>
      </c>
      <c r="E11" s="44" t="s">
        <v>113</v>
      </c>
      <c r="F11" s="44"/>
      <c r="G11" s="44"/>
      <c r="H11" s="44"/>
      <c r="I11" s="44">
        <f t="shared" si="0"/>
        <v>0</v>
      </c>
      <c r="J11" s="44" t="str">
        <f t="shared" si="1"/>
        <v>ΑΠΟΡΡΙΠΤΕΤΑΙ</v>
      </c>
      <c r="K11" s="44"/>
      <c r="L11" s="44"/>
      <c r="M11" s="44">
        <f t="shared" si="2"/>
        <v>0</v>
      </c>
      <c r="N11" s="44"/>
      <c r="O11" s="44">
        <f t="shared" si="3"/>
        <v>0</v>
      </c>
      <c r="P11" s="44"/>
      <c r="Q11" s="44">
        <f t="shared" si="4"/>
        <v>0</v>
      </c>
      <c r="R11" s="44"/>
      <c r="S11" s="44">
        <f t="shared" si="5"/>
        <v>0</v>
      </c>
      <c r="T11" s="44"/>
      <c r="U11" s="44">
        <f t="shared" si="6"/>
        <v>0</v>
      </c>
      <c r="V11" s="44"/>
      <c r="W11" s="44">
        <f t="shared" si="7"/>
        <v>0</v>
      </c>
      <c r="X11" s="46">
        <f t="shared" si="8"/>
        <v>0</v>
      </c>
      <c r="Y11" s="45" t="s">
        <v>120</v>
      </c>
    </row>
    <row r="12" spans="1:35" ht="30" x14ac:dyDescent="0.25">
      <c r="A12" s="44">
        <v>9</v>
      </c>
      <c r="B12" s="45" t="s">
        <v>116</v>
      </c>
      <c r="C12" s="45" t="s">
        <v>117</v>
      </c>
      <c r="D12" s="44" t="s">
        <v>118</v>
      </c>
      <c r="E12" s="44" t="s">
        <v>119</v>
      </c>
      <c r="F12" s="44"/>
      <c r="G12" s="44"/>
      <c r="H12" s="44"/>
      <c r="I12" s="44">
        <f t="shared" si="0"/>
        <v>0</v>
      </c>
      <c r="J12" s="44" t="str">
        <f t="shared" si="1"/>
        <v>ΑΠΟΡΡΙΠΤΕΤΑΙ</v>
      </c>
      <c r="K12" s="44"/>
      <c r="L12" s="44"/>
      <c r="M12" s="44">
        <f t="shared" si="2"/>
        <v>0</v>
      </c>
      <c r="N12" s="44"/>
      <c r="O12" s="44">
        <f t="shared" si="3"/>
        <v>0</v>
      </c>
      <c r="P12" s="44"/>
      <c r="Q12" s="44">
        <f t="shared" si="4"/>
        <v>0</v>
      </c>
      <c r="R12" s="44"/>
      <c r="S12" s="44">
        <f t="shared" si="5"/>
        <v>0</v>
      </c>
      <c r="T12" s="44"/>
      <c r="U12" s="44">
        <f t="shared" si="6"/>
        <v>0</v>
      </c>
      <c r="V12" s="44"/>
      <c r="W12" s="44">
        <f t="shared" si="7"/>
        <v>0</v>
      </c>
      <c r="X12" s="46">
        <f t="shared" si="8"/>
        <v>0</v>
      </c>
      <c r="Y12" s="45" t="s">
        <v>120</v>
      </c>
    </row>
  </sheetData>
  <sheetProtection password="EB34" sheet="1" objects="1" scenarios="1"/>
  <mergeCells count="5">
    <mergeCell ref="A2:E2"/>
    <mergeCell ref="F2:I2"/>
    <mergeCell ref="L2:W2"/>
    <mergeCell ref="X2:X3"/>
    <mergeCell ref="A1:Y1"/>
  </mergeCells>
  <dataValidations count="4">
    <dataValidation type="decimal" allowBlank="1" showInputMessage="1" showErrorMessage="1" sqref="H4 H6:H8 H10:H12" xr:uid="{00000000-0002-0000-0200-000000000000}">
      <formula1>5</formula1>
      <formula2>10</formula2>
    </dataValidation>
    <dataValidation type="list" allowBlank="1" showInputMessage="1" showErrorMessage="1" sqref="R10:R12 T10:T12 K10:K12 T4 R4 F4:G4 K4 K6:K8 T6:T8 R6:R8 F6:G8 F10:G12" xr:uid="{00000000-0002-0000-0200-000001000000}">
      <formula1>#REF!</formula1>
    </dataValidation>
    <dataValidation type="list" allowBlank="1" showInputMessage="1" showErrorMessage="1" sqref="P10:P12 L10:L12 P4 N4 L4 L6:L8 P6:P8 N6:N8 N10:N12" xr:uid="{00000000-0002-0000-0200-000002000000}">
      <formula1>$AI$4:$AI$4</formula1>
    </dataValidation>
    <dataValidation type="whole" allowBlank="1" showInputMessage="1" showErrorMessage="1" errorTitle="ΠΡΟΣΟΧΗ!" error="ΑΠΟ 1 ΕΩΣ 24 ΜΗΝΕΣ" sqref="V4 V6:V8 V10:V12" xr:uid="{00000000-0002-0000-0200-000003000000}">
      <formula1>1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ΠΙΝΑΚΑΣ ΠΡΟΣΛΗΠΤΕΩΝ</vt:lpstr>
      <vt:lpstr>ΠΙΝΑΚΑΣ ΓΕΝΙΚΗΣ ΚΑΤΑΤΑΞΗΣ</vt:lpstr>
      <vt:lpstr>ΑΠΟΡΡΙΠΤΕΟΙ</vt:lpstr>
      <vt:lpstr>ΑΠΟΡΡΙΠΤΕΟΙ!Print_Area</vt:lpstr>
      <vt:lpstr>'ΠΙΝΑΚΑΣ ΓΕΝΙΚΗΣ ΚΑΤΑΤΑΞΗΣ'!Print_Area</vt:lpstr>
      <vt:lpstr>'ΠΙΝΑΚΑΣ ΠΡΟΣΛΗΠΤΕΩΝ'!Print_Area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2019-04-17T07:08:42Z</cp:lastPrinted>
  <dcterms:created xsi:type="dcterms:W3CDTF">2017-10-23T05:29:48Z</dcterms:created>
  <dcterms:modified xsi:type="dcterms:W3CDTF">2019-05-29T09:10:33Z</dcterms:modified>
</cp:coreProperties>
</file>