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defaultThemeVersion="124226"/>
  <bookViews>
    <workbookView xWindow="65416" yWindow="65416" windowWidth="29040" windowHeight="15840" activeTab="2"/>
  </bookViews>
  <sheets>
    <sheet name="ΠΡΟΣΛΗΠΤΕΟΣ" sheetId="5" r:id="rId1"/>
    <sheet name="ΓΕΝ.ΚΑΤΑΤΑΞΗ ΜΕ ΕΜΠΕΙ" sheetId="4" r:id="rId2"/>
    <sheet name="ΑΠΟΡΡΙΠΤΕΟΙ" sheetId="6" r:id="rId3"/>
  </sheets>
  <definedNames/>
  <calcPr calcId="191029"/>
  <extLst/>
</workbook>
</file>

<file path=xl/sharedStrings.xml><?xml version="1.0" encoding="utf-8"?>
<sst xmlns="http://schemas.openxmlformats.org/spreadsheetml/2006/main" count="240" uniqueCount="127">
  <si>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</si>
  <si>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</si>
  <si>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</si>
  <si>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</si>
  <si>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</si>
  <si>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</si>
  <si>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</si>
  <si>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</si>
  <si>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</si>
  <si>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</si>
  <si>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</si>
  <si>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</si>
  <si>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</si>
  <si>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</si>
  <si>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ΤΙΤΛΟΣ ΣΠΟΥΔΩΝ (κωδ. 034)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</si>
  <si>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</si>
  <si>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</si>
  <si>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</si>
  <si>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ΔΙΠΛΩΜΑ Ο.Ε.Ε.Κ. Ή ΔΕΥΤΕΡΟΣ ΤΙΤΛΟΣ ΣΠΟΥΔΩΝ (κωδ. 209)</t>
  </si>
  <si>
    <t>ΓΝΩΣΗ ΧΕΙΡΙΣΜΟΥ Η/Υ (κωδ. 210)</t>
  </si>
  <si>
    <t xml:space="preserve">ΕΜΠΕΙΡΙΑ ΣΕ Β/ΘΜΙΟ Ή Γ/ΘΜΙΟ ΝΟΣΗΛΕΥΤΙΚΟ ΙΔΡΥΜΑ (έως και 24 μήνες) (κωδ. 211) </t>
  </si>
  <si>
    <t>ΕΜΠΕΙΡΙΑ ΣΤΟ ΑΝΤΙΚΕΙΜΕΝΟ (έως και 84 μήνες) (κωδ. 212)</t>
  </si>
  <si>
    <t>ΠΡΟΣΘΕΤΑ - ΜΟΡΙΟΔΟΤΟΥΜΕΝΑ ΠΡΟΣΟΝΤΑ</t>
  </si>
  <si>
    <t>ΑΡΙΘΜΟΣ ΠΡΩΤΟΚΟΛΛΟΥ ΑΙΤΗΣΗΣ</t>
  </si>
  <si>
    <t>1113/28-09-2018</t>
  </si>
  <si>
    <t>ΑΒΟΚΑΤΟΣ</t>
  </si>
  <si>
    <t>ΘΕΟΦΑΝΗΣ</t>
  </si>
  <si>
    <t>57/19-09-2018</t>
  </si>
  <si>
    <t>ΑΛΕΞΙΟΥ</t>
  </si>
  <si>
    <t>ΓΕΩΡΓΙΟΣ</t>
  </si>
  <si>
    <t>253/21-09-2018</t>
  </si>
  <si>
    <t>ΑΛΕΞΟΠΟΥΛΟΣ</t>
  </si>
  <si>
    <t>1512/01-10-2018</t>
  </si>
  <si>
    <t>ΑΣΛΑΝΙΔΟΥ</t>
  </si>
  <si>
    <t>ΣΑΒΒΑΤΩ</t>
  </si>
  <si>
    <t>1118/28-09-2018</t>
  </si>
  <si>
    <t>ΔΕΛΗΓΙΑΝΝΑΚΗ</t>
  </si>
  <si>
    <t>ΖΩΗ</t>
  </si>
  <si>
    <t>848/27-09-2018</t>
  </si>
  <si>
    <t>ΔΙΑΛΕΤΗΣ-ΔΑΣΚΑΛΑΚΗΣ</t>
  </si>
  <si>
    <t>ΝΙΚΟΛΑΟΣ</t>
  </si>
  <si>
    <t>2120/01-10-2018</t>
  </si>
  <si>
    <t>ΙΩΑΝΝΟΥ</t>
  </si>
  <si>
    <t>ΚΩΝΣΤΑΝΤΙΝΟΣ</t>
  </si>
  <si>
    <t>305/24-09-2018</t>
  </si>
  <si>
    <t>ΚΑΛΑΘΑΚΗΣ</t>
  </si>
  <si>
    <t>ΙΩΑΝΝΗΣ</t>
  </si>
  <si>
    <t>2465/02-10-2018</t>
  </si>
  <si>
    <t>ΚΕΡΜΑΛΗ</t>
  </si>
  <si>
    <t>ΣΟΦΙΑ</t>
  </si>
  <si>
    <t>1798/01-10-2018</t>
  </si>
  <si>
    <t>ΚΟΡΤΕΣΗ</t>
  </si>
  <si>
    <t>ΣΤΑΜΑΤΙΑ</t>
  </si>
  <si>
    <t>1883/01-10-2018</t>
  </si>
  <si>
    <t>ΚΟΥΒΡΑΚΗΣ</t>
  </si>
  <si>
    <t>ΑΛΕΞΑΝΔΡΟΣ</t>
  </si>
  <si>
    <t>21/18-09-2018</t>
  </si>
  <si>
    <t>ΚΩΤΗ</t>
  </si>
  <si>
    <t>ΕΛΕΝΗ</t>
  </si>
  <si>
    <t>858/27-09-2018</t>
  </si>
  <si>
    <t>ΛΟΥΖΗΣ</t>
  </si>
  <si>
    <t>ΑΠΟΣΤΟΛΟΣ</t>
  </si>
  <si>
    <t>2083/01-10-2018</t>
  </si>
  <si>
    <t>ΛΟΥΚΑΣ</t>
  </si>
  <si>
    <t>ΕΥΑΓΓΕΛΟΣ</t>
  </si>
  <si>
    <t>535/25-09-2018</t>
  </si>
  <si>
    <t>ΜΑΜΛΙΑΓΚΑΣ</t>
  </si>
  <si>
    <t>ΛΕΩΝΙΔΑΣ</t>
  </si>
  <si>
    <t>2304/02-10-2018</t>
  </si>
  <si>
    <t>ΜΟΥΤΟΣ</t>
  </si>
  <si>
    <t>ΜΙΧΑΗΛ</t>
  </si>
  <si>
    <t>1682/01-10-2018</t>
  </si>
  <si>
    <t>ΜΠΑΜΠΗΣ</t>
  </si>
  <si>
    <t>ΣΤΕΦΑΝΟΣ</t>
  </si>
  <si>
    <t>2075/01-10-2018</t>
  </si>
  <si>
    <t>ΝΙΚΟΛΑΚΟΠΟΥΛΟΣ</t>
  </si>
  <si>
    <t>1086/28-09-2018</t>
  </si>
  <si>
    <t>ΞΙΑΡΧΟΓΙΑΝΝΟΠΟΥΛΟΣ</t>
  </si>
  <si>
    <t>2525/02-10-2018</t>
  </si>
  <si>
    <t>ΠΑΠΑΕΥΣΤΑΘΙΟΥ</t>
  </si>
  <si>
    <t>896/27-09-2018</t>
  </si>
  <si>
    <t>ΠΑΠΑΝΔΡΙΑΝΟΥ</t>
  </si>
  <si>
    <t>ΓΕΩΡΓΙΑ</t>
  </si>
  <si>
    <t>2512/02-10-2018</t>
  </si>
  <si>
    <t>ΣΠΥΡΙΔΗΣ</t>
  </si>
  <si>
    <t>ΧΑΡΑΛΑΜΠΟΣ</t>
  </si>
  <si>
    <t>2328/02-10-2018</t>
  </si>
  <si>
    <t>ΣΤΑΘΑΚΟΣ</t>
  </si>
  <si>
    <t>ΕΜΜΑΝΟΥΗΛ</t>
  </si>
  <si>
    <t>1947/01-10-2018</t>
  </si>
  <si>
    <t>ΤΣΙΤΣΟΣ</t>
  </si>
  <si>
    <t>ΘΩΜΑΣ</t>
  </si>
  <si>
    <t>ΠΑΡΑΤΗΡΗΣΕΙΣ</t>
  </si>
  <si>
    <t>ΑΔΤ</t>
  </si>
  <si>
    <t>**4765</t>
  </si>
  <si>
    <t>**9548</t>
  </si>
  <si>
    <t>**7622</t>
  </si>
  <si>
    <t>**1191</t>
  </si>
  <si>
    <t>**8361</t>
  </si>
  <si>
    <t>**5673</t>
  </si>
  <si>
    <t>**2597</t>
  </si>
  <si>
    <t>**1232</t>
  </si>
  <si>
    <t>**3556</t>
  </si>
  <si>
    <t>**4122</t>
  </si>
  <si>
    <t>**2393</t>
  </si>
  <si>
    <t>**6785</t>
  </si>
  <si>
    <t>**2888</t>
  </si>
  <si>
    <t>**0614</t>
  </si>
  <si>
    <t>**2237</t>
  </si>
  <si>
    <t>**7394</t>
  </si>
  <si>
    <t>**5284</t>
  </si>
  <si>
    <t>**7980</t>
  </si>
  <si>
    <t>**5643</t>
  </si>
  <si>
    <t>**0693</t>
  </si>
  <si>
    <t>**0276</t>
  </si>
  <si>
    <t>**2427</t>
  </si>
  <si>
    <t>**4849</t>
  </si>
  <si>
    <t>**7190</t>
  </si>
  <si>
    <t>2145/01-10-2018</t>
  </si>
  <si>
    <t>**2895</t>
  </si>
  <si>
    <t>ΧΡΙΣΤΟΔΟΥΛΑΚΗ</t>
  </si>
  <si>
    <t>ΑΝΤΡΙΑΝΑ</t>
  </si>
  <si>
    <t>ΑΞΙΟΛΟΓΗΘΗΚΕ ΣΤΗΝ ΠΡΩΤΗ ΕΠΙΛΟΓΗ ΒΑΣΕΙ ΑΙΤΗΣΗΣ (Δ5)</t>
  </si>
  <si>
    <t>034</t>
  </si>
  <si>
    <r>
      <t xml:space="preserve">ΔΕ13 - ΜΑΓΕΙΡΩΝ    
</t>
    </r>
    <r>
      <rPr>
        <b/>
        <u val="single"/>
        <sz val="14"/>
        <color theme="1"/>
        <rFont val="Calibri"/>
        <family val="2"/>
        <scheme val="minor"/>
      </rPr>
      <t>ΟΡΙΣΤΙΚΟΣ ΠΙΝΑΚΑΣ  ΠΡΟΣΛΗΠΤΕΟΥ</t>
    </r>
    <r>
      <rPr>
        <b/>
        <sz val="14"/>
        <color theme="1"/>
        <rFont val="Calibri"/>
        <family val="2"/>
        <scheme val="minor"/>
      </rPr>
      <t xml:space="preserve"> 
(1 ΘΕΣΗ ΜΕ ΓΕΝΙΚΗ ΕΜΠΕΙΡΙΑ)</t>
    </r>
  </si>
  <si>
    <t>ΔΕ13 - ΜΑΓΕΙΡΩΝ    
ΟΡΙΣΤΙΚΟΣ ΠΙΝΑΚΑΣ ΓΕΝΙΚΗΣ ΚΑΤΑΤΑΞΗΣ 
( 1 ΘΕΣΗ ΜΕ ΓΕΝΙΚΗ ΕΜΠΕΙΡΙΑ )</t>
  </si>
  <si>
    <t xml:space="preserve">ΔΕ13 - ΔΕ ΜΑΓΕΙΡΩΝ    
ΟΡΙΣΤΙΚΟΣ ΠΙΝΑΚΑΣ ΑΠΟΡΡΙΠΤΕΩΝ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</si>
</sst>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 wrapText="1"/>
      <protection hidden="1"/>
    </xf>
    <xf numFmtId="49" fontId="0" fillId="0" borderId="5" xfId="0" applyNumberFormat="1" applyBorder="1" applyAlignment="1" applyProtection="1">
      <alignment horizont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"/>
  <sheetViews>
    <sheetView workbookViewId="0" topLeftCell="A1">
      <pane xSplit="5" topLeftCell="L1" activePane="topRight" state="frozen"/>
      <selection pane="topRight" activeCell="E21" sqref="A1:XFD1048576"/>
    </sheetView>
  </sheetViews>
  <sheetFormatPr defaultColWidth="9.140625" defaultRowHeight="15"/>
  <cols>
    <col min="1" max="1" width="4.8515625" style="31" customWidth="1"/>
    <col min="2" max="2" width="15.7109375" style="31" customWidth="1"/>
    <col min="3" max="3" width="14.421875" style="31" customWidth="1"/>
    <col min="4" max="4" width="25.140625" style="31" customWidth="1"/>
    <col min="5" max="5" width="25.8515625" style="31" customWidth="1"/>
    <col min="6" max="7" width="9.7109375" style="31" customWidth="1"/>
    <col min="8" max="8" width="7.28125" style="31" customWidth="1"/>
    <col min="9" max="9" width="15.00390625" style="31" customWidth="1"/>
    <col min="10" max="10" width="14.00390625" style="31" customWidth="1"/>
    <col min="11" max="11" width="10.8515625" style="31" customWidth="1"/>
    <col min="12" max="12" width="7.28125" style="31" customWidth="1"/>
    <col min="13" max="13" width="10.7109375" style="31" customWidth="1"/>
    <col min="14" max="14" width="7.28125" style="31" customWidth="1"/>
    <col min="15" max="15" width="10.140625" style="31" customWidth="1"/>
    <col min="16" max="16" width="7.28125" style="31" customWidth="1"/>
    <col min="17" max="17" width="11.00390625" style="31" customWidth="1"/>
    <col min="18" max="18" width="7.28125" style="31" customWidth="1"/>
    <col min="19" max="19" width="10.8515625" style="31" customWidth="1"/>
    <col min="20" max="20" width="7.28125" style="31" customWidth="1"/>
    <col min="21" max="21" width="18.140625" style="31" customWidth="1"/>
    <col min="22" max="22" width="7.28125" style="31" customWidth="1"/>
    <col min="23" max="23" width="13.140625" style="31" customWidth="1"/>
    <col min="24" max="24" width="7.8515625" style="31" customWidth="1"/>
    <col min="25" max="25" width="9.57421875" style="31" customWidth="1"/>
    <col min="26" max="26" width="15.140625" style="11" customWidth="1"/>
    <col min="27" max="34" width="9.140625" style="31" customWidth="1"/>
    <col min="35" max="36" width="9.140625" style="31" hidden="1" customWidth="1"/>
    <col min="37" max="16384" width="9.140625" style="31" customWidth="1"/>
  </cols>
  <sheetData>
    <row r="1" spans="1:25" ht="66.75" customHeight="1">
      <c r="A1" s="5" t="s">
        <v>124</v>
      </c>
      <c r="B1" s="6"/>
      <c r="C1" s="6"/>
      <c r="D1" s="6"/>
      <c r="E1" s="6"/>
      <c r="F1" s="6"/>
      <c r="G1" s="7"/>
      <c r="H1" s="7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  <c r="Y1" s="7"/>
    </row>
    <row r="2" spans="1:26" s="32" customFormat="1" ht="15.75">
      <c r="A2" s="12" t="s">
        <v>7</v>
      </c>
      <c r="B2" s="13"/>
      <c r="C2" s="13"/>
      <c r="D2" s="13"/>
      <c r="E2" s="13"/>
      <c r="F2" s="14" t="s">
        <v>0</v>
      </c>
      <c r="G2" s="14"/>
      <c r="H2" s="14"/>
      <c r="I2" s="15"/>
      <c r="J2" s="15"/>
      <c r="K2" s="13" t="s">
        <v>22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6"/>
      <c r="Y2" s="17" t="s">
        <v>10</v>
      </c>
      <c r="Z2" s="18"/>
    </row>
    <row r="3" spans="1:26" s="33" customFormat="1" ht="94.5" customHeight="1">
      <c r="A3" s="19" t="s">
        <v>1</v>
      </c>
      <c r="B3" s="19" t="s">
        <v>23</v>
      </c>
      <c r="C3" s="20" t="s">
        <v>93</v>
      </c>
      <c r="D3" s="20" t="s">
        <v>8</v>
      </c>
      <c r="E3" s="20" t="s">
        <v>9</v>
      </c>
      <c r="F3" s="21" t="s">
        <v>14</v>
      </c>
      <c r="G3" s="21" t="s">
        <v>11</v>
      </c>
      <c r="H3" s="21" t="s">
        <v>4</v>
      </c>
      <c r="I3" s="22"/>
      <c r="J3" s="23" t="s">
        <v>12</v>
      </c>
      <c r="K3" s="19" t="s">
        <v>15</v>
      </c>
      <c r="L3" s="19" t="s">
        <v>4</v>
      </c>
      <c r="M3" s="19" t="s">
        <v>16</v>
      </c>
      <c r="N3" s="19" t="s">
        <v>4</v>
      </c>
      <c r="O3" s="19" t="s">
        <v>17</v>
      </c>
      <c r="P3" s="20" t="s">
        <v>4</v>
      </c>
      <c r="Q3" s="19" t="s">
        <v>18</v>
      </c>
      <c r="R3" s="19" t="s">
        <v>4</v>
      </c>
      <c r="S3" s="19" t="s">
        <v>19</v>
      </c>
      <c r="T3" s="19" t="s">
        <v>4</v>
      </c>
      <c r="U3" s="19" t="s">
        <v>20</v>
      </c>
      <c r="V3" s="19" t="s">
        <v>4</v>
      </c>
      <c r="W3" s="19" t="s">
        <v>21</v>
      </c>
      <c r="X3" s="24" t="s">
        <v>4</v>
      </c>
      <c r="Y3" s="25"/>
      <c r="Z3" s="19" t="s">
        <v>92</v>
      </c>
    </row>
    <row r="4" spans="1:26" ht="18" customHeight="1">
      <c r="A4" s="9">
        <v>1</v>
      </c>
      <c r="B4" s="19" t="s">
        <v>47</v>
      </c>
      <c r="C4" s="19" t="s">
        <v>102</v>
      </c>
      <c r="D4" s="26" t="s">
        <v>48</v>
      </c>
      <c r="E4" s="26" t="s">
        <v>49</v>
      </c>
      <c r="F4" s="7" t="s">
        <v>5</v>
      </c>
      <c r="G4" s="7">
        <v>8.9</v>
      </c>
      <c r="H4" s="7">
        <f aca="true" t="shared" si="0" ref="H4">G4*110</f>
        <v>979</v>
      </c>
      <c r="I4" s="8" t="str">
        <f aca="true" t="shared" si="1" ref="I4">IF(AND(F4="ΝΑΙ"),"ΟΚ","ΑΠΟΡΡΙΠΤΕΤΑΙ")</f>
        <v>ΟΚ</v>
      </c>
      <c r="J4" s="8" t="s">
        <v>5</v>
      </c>
      <c r="K4" s="9"/>
      <c r="L4" s="9">
        <f aca="true" t="shared" si="2" ref="L4">IF(K4="ΑΡΙΣΤΗ",70,IF(K4="ΠΟΛΥ ΚΑΛΗ",50,IF(K4="ΚΑΛΗ",30,)))</f>
        <v>0</v>
      </c>
      <c r="M4" s="9"/>
      <c r="N4" s="9">
        <f aca="true" t="shared" si="3" ref="N4">IF(M4="ΑΡΙΣΤΗ",70,IF(M4="ΠΟΛΥ ΚΑΛΗ",50,IF(M4="ΚΑΛΗ",30,)))</f>
        <v>0</v>
      </c>
      <c r="O4" s="9" t="s">
        <v>3</v>
      </c>
      <c r="P4" s="9">
        <f aca="true" t="shared" si="4" ref="P4">IF(O4="ΑΡΙΣΤΗ",70,IF(O4="ΠΟΛΥ ΚΑΛΗ",50,IF(O4="ΚΑΛΗ",30,)))</f>
        <v>30</v>
      </c>
      <c r="Q4" s="9"/>
      <c r="R4" s="9">
        <f aca="true" t="shared" si="5" ref="R4">IF(Q4="ΝΑΙ",150,0)</f>
        <v>0</v>
      </c>
      <c r="S4" s="9"/>
      <c r="T4" s="9">
        <f aca="true" t="shared" si="6" ref="T4">IF(S4="ΝΑΙ",100,0)</f>
        <v>0</v>
      </c>
      <c r="U4" s="9"/>
      <c r="V4" s="9">
        <f aca="true" t="shared" si="7" ref="V4">U4*17</f>
        <v>0</v>
      </c>
      <c r="W4" s="9"/>
      <c r="X4" s="10">
        <f aca="true" t="shared" si="8" ref="X4">W4*7</f>
        <v>0</v>
      </c>
      <c r="Y4" s="27">
        <f aca="true" t="shared" si="9" ref="Y4">H4+R4+L4+N4+P4+V4+X4+T4</f>
        <v>1009</v>
      </c>
      <c r="Z4" s="28" t="s">
        <v>12</v>
      </c>
    </row>
  </sheetData>
  <sheetProtection password="EB34" sheet="1" objects="1" scenarios="1"/>
  <mergeCells count="5">
    <mergeCell ref="A1:F1"/>
    <mergeCell ref="A2:E2"/>
    <mergeCell ref="F2:H2"/>
    <mergeCell ref="K2:X2"/>
    <mergeCell ref="Y2:Y3"/>
  </mergeCells>
  <dataValidations count="4">
    <dataValidation type="decimal" allowBlank="1" showInputMessage="1" showErrorMessage="1" sqref="G4">
      <formula1>5</formula1>
      <formula2>10</formula2>
    </dataValidation>
    <dataValidation type="whole" allowBlank="1" showInputMessage="1" showErrorMessage="1" errorTitle="ΠΡΟΣΟΧΗ!" error="ΑΠΟ 1 ΕΩΣ 24 ΜΗΝΕΣ" sqref="U4">
      <formula1>1</formula1>
      <formula2>24</formula2>
    </dataValidation>
    <dataValidation type="whole" allowBlank="1" showInputMessage="1" showErrorMessage="1" errorTitle="ΠΡΟΣΟΧΗ!" error="ΑΠΟ 1 ΕΩΣ 84 ΜΗΝΕΣ" sqref="W4">
      <formula1>1</formula1>
      <formula2>84</formula2>
    </dataValidation>
    <dataValidation type="list" allowBlank="1" showInputMessage="1" showErrorMessage="1" sqref="O4 J4:K4 S4 Q4 F4 M4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5"/>
  <sheetViews>
    <sheetView workbookViewId="0" topLeftCell="A1">
      <pane xSplit="5" topLeftCell="Q1" activePane="topRight" state="frozen"/>
      <selection pane="topRight" activeCell="W5" sqref="A1:Z25"/>
    </sheetView>
  </sheetViews>
  <sheetFormatPr defaultColWidth="9.140625" defaultRowHeight="15"/>
  <cols>
    <col min="1" max="1" width="4.8515625" style="1" customWidth="1"/>
    <col min="2" max="2" width="15.7109375" style="1" customWidth="1"/>
    <col min="3" max="3" width="14.421875" style="1" customWidth="1"/>
    <col min="4" max="4" width="25.140625" style="1" customWidth="1"/>
    <col min="5" max="5" width="25.28125" style="1" customWidth="1"/>
    <col min="6" max="7" width="9.7109375" style="1" customWidth="1"/>
    <col min="8" max="8" width="7.28125" style="1" customWidth="1"/>
    <col min="9" max="9" width="15.00390625" style="1" customWidth="1"/>
    <col min="10" max="10" width="14.00390625" style="1" customWidth="1"/>
    <col min="11" max="11" width="10.851562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0.140625" style="1" customWidth="1"/>
    <col min="16" max="16" width="7.28125" style="1" customWidth="1"/>
    <col min="17" max="17" width="11.00390625" style="1" customWidth="1"/>
    <col min="18" max="18" width="7.28125" style="1" customWidth="1"/>
    <col min="19" max="19" width="10.8515625" style="1" customWidth="1"/>
    <col min="20" max="20" width="7.28125" style="1" customWidth="1"/>
    <col min="21" max="21" width="18.140625" style="1" customWidth="1"/>
    <col min="22" max="22" width="7.28125" style="1" customWidth="1"/>
    <col min="23" max="23" width="13.140625" style="1" customWidth="1"/>
    <col min="24" max="24" width="7.8515625" style="1" customWidth="1"/>
    <col min="25" max="25" width="9.57421875" style="1" customWidth="1"/>
    <col min="26" max="26" width="15.140625" style="4" customWidth="1"/>
    <col min="27" max="34" width="9.140625" style="1" customWidth="1"/>
    <col min="35" max="36" width="9.140625" style="1" hidden="1" customWidth="1"/>
    <col min="37" max="16384" width="9.140625" style="1" customWidth="1"/>
  </cols>
  <sheetData>
    <row r="1" spans="1:26" ht="66.75" customHeight="1">
      <c r="A1" s="5" t="s">
        <v>125</v>
      </c>
      <c r="B1" s="6"/>
      <c r="C1" s="6"/>
      <c r="D1" s="6"/>
      <c r="E1" s="6"/>
      <c r="F1" s="6"/>
      <c r="G1" s="7"/>
      <c r="H1" s="7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  <c r="Y1" s="7"/>
      <c r="Z1" s="11"/>
    </row>
    <row r="2" spans="1:26" s="2" customFormat="1" ht="15.75">
      <c r="A2" s="12" t="s">
        <v>7</v>
      </c>
      <c r="B2" s="13"/>
      <c r="C2" s="13"/>
      <c r="D2" s="13"/>
      <c r="E2" s="13"/>
      <c r="F2" s="14" t="s">
        <v>0</v>
      </c>
      <c r="G2" s="14"/>
      <c r="H2" s="14"/>
      <c r="I2" s="15"/>
      <c r="J2" s="15"/>
      <c r="K2" s="13" t="s">
        <v>22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6"/>
      <c r="Y2" s="17" t="s">
        <v>10</v>
      </c>
      <c r="Z2" s="18"/>
    </row>
    <row r="3" spans="1:26" s="3" customFormat="1" ht="94.5" customHeight="1">
      <c r="A3" s="19" t="s">
        <v>1</v>
      </c>
      <c r="B3" s="19" t="s">
        <v>23</v>
      </c>
      <c r="C3" s="20" t="s">
        <v>93</v>
      </c>
      <c r="D3" s="20" t="s">
        <v>8</v>
      </c>
      <c r="E3" s="20" t="s">
        <v>9</v>
      </c>
      <c r="F3" s="21" t="s">
        <v>14</v>
      </c>
      <c r="G3" s="21" t="s">
        <v>11</v>
      </c>
      <c r="H3" s="21" t="s">
        <v>4</v>
      </c>
      <c r="I3" s="22"/>
      <c r="J3" s="23" t="s">
        <v>12</v>
      </c>
      <c r="K3" s="19" t="s">
        <v>15</v>
      </c>
      <c r="L3" s="19" t="s">
        <v>4</v>
      </c>
      <c r="M3" s="19" t="s">
        <v>16</v>
      </c>
      <c r="N3" s="19" t="s">
        <v>4</v>
      </c>
      <c r="O3" s="19" t="s">
        <v>17</v>
      </c>
      <c r="P3" s="20" t="s">
        <v>4</v>
      </c>
      <c r="Q3" s="19" t="s">
        <v>18</v>
      </c>
      <c r="R3" s="19" t="s">
        <v>4</v>
      </c>
      <c r="S3" s="19" t="s">
        <v>19</v>
      </c>
      <c r="T3" s="19" t="s">
        <v>4</v>
      </c>
      <c r="U3" s="19" t="s">
        <v>20</v>
      </c>
      <c r="V3" s="19" t="s">
        <v>4</v>
      </c>
      <c r="W3" s="19" t="s">
        <v>21</v>
      </c>
      <c r="X3" s="24" t="s">
        <v>4</v>
      </c>
      <c r="Y3" s="25"/>
      <c r="Z3" s="19" t="s">
        <v>92</v>
      </c>
    </row>
    <row r="4" spans="1:26" ht="18" customHeight="1">
      <c r="A4" s="9">
        <v>1</v>
      </c>
      <c r="B4" s="19" t="s">
        <v>47</v>
      </c>
      <c r="C4" s="19" t="s">
        <v>102</v>
      </c>
      <c r="D4" s="26" t="s">
        <v>48</v>
      </c>
      <c r="E4" s="26" t="s">
        <v>49</v>
      </c>
      <c r="F4" s="7" t="s">
        <v>5</v>
      </c>
      <c r="G4" s="7">
        <v>8.9</v>
      </c>
      <c r="H4" s="7">
        <f aca="true" t="shared" si="0" ref="H4:H25">G4*110</f>
        <v>979</v>
      </c>
      <c r="I4" s="8" t="str">
        <f aca="true" t="shared" si="1" ref="I4:I25">IF(AND(F4="ΝΑΙ"),"ΟΚ","ΑΠΟΡΡΙΠΤΕΤΑΙ")</f>
        <v>ΟΚ</v>
      </c>
      <c r="J4" s="8" t="s">
        <v>5</v>
      </c>
      <c r="K4" s="9"/>
      <c r="L4" s="9">
        <f aca="true" t="shared" si="2" ref="L4:L25">IF(K4="ΑΡΙΣΤΗ",70,IF(K4="ΠΟΛΥ ΚΑΛΗ",50,IF(K4="ΚΑΛΗ",30,)))</f>
        <v>0</v>
      </c>
      <c r="M4" s="9"/>
      <c r="N4" s="9">
        <f aca="true" t="shared" si="3" ref="N4:N25">IF(M4="ΑΡΙΣΤΗ",70,IF(M4="ΠΟΛΥ ΚΑΛΗ",50,IF(M4="ΚΑΛΗ",30,)))</f>
        <v>0</v>
      </c>
      <c r="O4" s="9" t="s">
        <v>3</v>
      </c>
      <c r="P4" s="9">
        <f aca="true" t="shared" si="4" ref="P4:P25">IF(O4="ΑΡΙΣΤΗ",70,IF(O4="ΠΟΛΥ ΚΑΛΗ",50,IF(O4="ΚΑΛΗ",30,)))</f>
        <v>30</v>
      </c>
      <c r="Q4" s="9"/>
      <c r="R4" s="9">
        <f aca="true" t="shared" si="5" ref="R4:R25">IF(Q4="ΝΑΙ",150,0)</f>
        <v>0</v>
      </c>
      <c r="S4" s="9"/>
      <c r="T4" s="9">
        <f aca="true" t="shared" si="6" ref="T4:T25">IF(S4="ΝΑΙ",100,0)</f>
        <v>0</v>
      </c>
      <c r="U4" s="9"/>
      <c r="V4" s="9">
        <f aca="true" t="shared" si="7" ref="V4:V25">U4*17</f>
        <v>0</v>
      </c>
      <c r="W4" s="9"/>
      <c r="X4" s="10">
        <f aca="true" t="shared" si="8" ref="X4:X25">W4*7</f>
        <v>0</v>
      </c>
      <c r="Y4" s="27">
        <f aca="true" t="shared" si="9" ref="Y4:Y25">H4+R4+L4+N4+P4+V4+X4+T4</f>
        <v>1009</v>
      </c>
      <c r="Z4" s="28" t="s">
        <v>12</v>
      </c>
    </row>
    <row r="5" spans="1:26" ht="18" customHeight="1">
      <c r="A5" s="9">
        <v>2</v>
      </c>
      <c r="B5" s="19" t="s">
        <v>76</v>
      </c>
      <c r="C5" s="19" t="s">
        <v>112</v>
      </c>
      <c r="D5" s="26" t="s">
        <v>77</v>
      </c>
      <c r="E5" s="26" t="s">
        <v>46</v>
      </c>
      <c r="F5" s="7" t="s">
        <v>5</v>
      </c>
      <c r="G5" s="7">
        <v>7.15</v>
      </c>
      <c r="H5" s="7">
        <f t="shared" si="0"/>
        <v>786.5</v>
      </c>
      <c r="I5" s="8" t="str">
        <f t="shared" si="1"/>
        <v>ΟΚ</v>
      </c>
      <c r="J5" s="8" t="s">
        <v>5</v>
      </c>
      <c r="K5" s="9"/>
      <c r="L5" s="9">
        <f t="shared" si="2"/>
        <v>0</v>
      </c>
      <c r="M5" s="9"/>
      <c r="N5" s="9">
        <f t="shared" si="3"/>
        <v>0</v>
      </c>
      <c r="O5" s="9"/>
      <c r="P5" s="9">
        <f t="shared" si="4"/>
        <v>0</v>
      </c>
      <c r="Q5" s="9" t="s">
        <v>5</v>
      </c>
      <c r="R5" s="9">
        <f t="shared" si="5"/>
        <v>150</v>
      </c>
      <c r="S5" s="9"/>
      <c r="T5" s="9">
        <f t="shared" si="6"/>
        <v>0</v>
      </c>
      <c r="U5" s="9"/>
      <c r="V5" s="9">
        <f t="shared" si="7"/>
        <v>0</v>
      </c>
      <c r="W5" s="9"/>
      <c r="X5" s="10">
        <f t="shared" si="8"/>
        <v>0</v>
      </c>
      <c r="Y5" s="27">
        <f t="shared" si="9"/>
        <v>936.5</v>
      </c>
      <c r="Z5" s="28" t="s">
        <v>12</v>
      </c>
    </row>
    <row r="6" spans="1:36" ht="18" customHeight="1">
      <c r="A6" s="9">
        <v>3</v>
      </c>
      <c r="B6" s="19" t="s">
        <v>41</v>
      </c>
      <c r="C6" s="19" t="s">
        <v>100</v>
      </c>
      <c r="D6" s="26" t="s">
        <v>42</v>
      </c>
      <c r="E6" s="26" t="s">
        <v>43</v>
      </c>
      <c r="F6" s="7" t="s">
        <v>5</v>
      </c>
      <c r="G6" s="7">
        <v>7.15</v>
      </c>
      <c r="H6" s="7">
        <f t="shared" si="0"/>
        <v>786.5</v>
      </c>
      <c r="I6" s="8" t="str">
        <f t="shared" si="1"/>
        <v>ΟΚ</v>
      </c>
      <c r="J6" s="8"/>
      <c r="K6" s="9"/>
      <c r="L6" s="9">
        <f t="shared" si="2"/>
        <v>0</v>
      </c>
      <c r="M6" s="9"/>
      <c r="N6" s="9">
        <f t="shared" si="3"/>
        <v>0</v>
      </c>
      <c r="O6" s="9"/>
      <c r="P6" s="9">
        <f t="shared" si="4"/>
        <v>0</v>
      </c>
      <c r="Q6" s="9"/>
      <c r="R6" s="9">
        <f t="shared" si="5"/>
        <v>0</v>
      </c>
      <c r="S6" s="9" t="s">
        <v>5</v>
      </c>
      <c r="T6" s="9">
        <f t="shared" si="6"/>
        <v>100</v>
      </c>
      <c r="U6" s="9">
        <v>21</v>
      </c>
      <c r="V6" s="9">
        <f t="shared" si="7"/>
        <v>357</v>
      </c>
      <c r="W6" s="9">
        <v>84</v>
      </c>
      <c r="X6" s="10">
        <f t="shared" si="8"/>
        <v>588</v>
      </c>
      <c r="Y6" s="27">
        <f t="shared" si="9"/>
        <v>1831.5</v>
      </c>
      <c r="Z6" s="28"/>
      <c r="AI6" s="1" t="s">
        <v>5</v>
      </c>
      <c r="AJ6" s="1" t="s">
        <v>2</v>
      </c>
    </row>
    <row r="7" spans="1:36" ht="18" customHeight="1">
      <c r="A7" s="9">
        <v>4</v>
      </c>
      <c r="B7" s="19" t="s">
        <v>71</v>
      </c>
      <c r="C7" s="19" t="s">
        <v>110</v>
      </c>
      <c r="D7" s="26" t="s">
        <v>72</v>
      </c>
      <c r="E7" s="26" t="s">
        <v>73</v>
      </c>
      <c r="F7" s="7" t="s">
        <v>5</v>
      </c>
      <c r="G7" s="7">
        <v>8.86</v>
      </c>
      <c r="H7" s="7">
        <f t="shared" si="0"/>
        <v>974.5999999999999</v>
      </c>
      <c r="I7" s="8" t="str">
        <f t="shared" si="1"/>
        <v>ΟΚ</v>
      </c>
      <c r="J7" s="8"/>
      <c r="K7" s="9"/>
      <c r="L7" s="9">
        <f t="shared" si="2"/>
        <v>0</v>
      </c>
      <c r="M7" s="9"/>
      <c r="N7" s="9">
        <f t="shared" si="3"/>
        <v>0</v>
      </c>
      <c r="O7" s="9" t="s">
        <v>3</v>
      </c>
      <c r="P7" s="9">
        <f t="shared" si="4"/>
        <v>30</v>
      </c>
      <c r="Q7" s="9" t="s">
        <v>5</v>
      </c>
      <c r="R7" s="9">
        <f t="shared" si="5"/>
        <v>150</v>
      </c>
      <c r="S7" s="9"/>
      <c r="T7" s="9">
        <f t="shared" si="6"/>
        <v>0</v>
      </c>
      <c r="U7" s="9"/>
      <c r="V7" s="9">
        <f t="shared" si="7"/>
        <v>0</v>
      </c>
      <c r="W7" s="9">
        <v>58</v>
      </c>
      <c r="X7" s="10">
        <f t="shared" si="8"/>
        <v>406</v>
      </c>
      <c r="Y7" s="27">
        <f t="shared" si="9"/>
        <v>1560.6</v>
      </c>
      <c r="Z7" s="28"/>
      <c r="AI7" s="1" t="s">
        <v>13</v>
      </c>
      <c r="AJ7" s="1" t="s">
        <v>6</v>
      </c>
    </row>
    <row r="8" spans="1:36" ht="18" customHeight="1">
      <c r="A8" s="9">
        <v>5</v>
      </c>
      <c r="B8" s="19" t="s">
        <v>50</v>
      </c>
      <c r="C8" s="19" t="s">
        <v>103</v>
      </c>
      <c r="D8" s="26" t="s">
        <v>51</v>
      </c>
      <c r="E8" s="26" t="s">
        <v>52</v>
      </c>
      <c r="F8" s="7" t="s">
        <v>5</v>
      </c>
      <c r="G8" s="7">
        <v>8.15</v>
      </c>
      <c r="H8" s="7">
        <f t="shared" si="0"/>
        <v>896.5</v>
      </c>
      <c r="I8" s="8" t="str">
        <f t="shared" si="1"/>
        <v>ΟΚ</v>
      </c>
      <c r="J8" s="8"/>
      <c r="K8" s="9"/>
      <c r="L8" s="9">
        <f t="shared" si="2"/>
        <v>0</v>
      </c>
      <c r="M8" s="9"/>
      <c r="N8" s="9">
        <f t="shared" si="3"/>
        <v>0</v>
      </c>
      <c r="O8" s="9"/>
      <c r="P8" s="9">
        <f t="shared" si="4"/>
        <v>0</v>
      </c>
      <c r="Q8" s="9"/>
      <c r="R8" s="9">
        <f t="shared" si="5"/>
        <v>0</v>
      </c>
      <c r="S8" s="9"/>
      <c r="T8" s="9">
        <f t="shared" si="6"/>
        <v>0</v>
      </c>
      <c r="U8" s="9">
        <v>3</v>
      </c>
      <c r="V8" s="9">
        <f t="shared" si="7"/>
        <v>51</v>
      </c>
      <c r="W8" s="9">
        <v>84</v>
      </c>
      <c r="X8" s="10">
        <f t="shared" si="8"/>
        <v>588</v>
      </c>
      <c r="Y8" s="27">
        <f t="shared" si="9"/>
        <v>1535.5</v>
      </c>
      <c r="Z8" s="28"/>
      <c r="AJ8" s="1" t="s">
        <v>3</v>
      </c>
    </row>
    <row r="9" spans="1:26" ht="18" customHeight="1">
      <c r="A9" s="9">
        <v>6</v>
      </c>
      <c r="B9" s="19" t="s">
        <v>68</v>
      </c>
      <c r="C9" s="19" t="s">
        <v>109</v>
      </c>
      <c r="D9" s="26" t="s">
        <v>69</v>
      </c>
      <c r="E9" s="26" t="s">
        <v>70</v>
      </c>
      <c r="F9" s="7" t="s">
        <v>5</v>
      </c>
      <c r="G9" s="7">
        <v>6.54</v>
      </c>
      <c r="H9" s="7">
        <f t="shared" si="0"/>
        <v>719.4</v>
      </c>
      <c r="I9" s="8" t="str">
        <f t="shared" si="1"/>
        <v>ΟΚ</v>
      </c>
      <c r="J9" s="8"/>
      <c r="K9" s="9"/>
      <c r="L9" s="9">
        <f t="shared" si="2"/>
        <v>0</v>
      </c>
      <c r="M9" s="9"/>
      <c r="N9" s="9">
        <f t="shared" si="3"/>
        <v>0</v>
      </c>
      <c r="O9" s="9" t="s">
        <v>2</v>
      </c>
      <c r="P9" s="9">
        <f t="shared" si="4"/>
        <v>70</v>
      </c>
      <c r="Q9" s="9" t="s">
        <v>5</v>
      </c>
      <c r="R9" s="9">
        <f t="shared" si="5"/>
        <v>150</v>
      </c>
      <c r="S9" s="9"/>
      <c r="T9" s="9">
        <f t="shared" si="6"/>
        <v>0</v>
      </c>
      <c r="U9" s="9"/>
      <c r="V9" s="9">
        <f t="shared" si="7"/>
        <v>0</v>
      </c>
      <c r="W9" s="9">
        <v>84</v>
      </c>
      <c r="X9" s="10">
        <f t="shared" si="8"/>
        <v>588</v>
      </c>
      <c r="Y9" s="27">
        <f t="shared" si="9"/>
        <v>1527.4</v>
      </c>
      <c r="Z9" s="28"/>
    </row>
    <row r="10" spans="1:26" ht="18" customHeight="1">
      <c r="A10" s="9">
        <v>7</v>
      </c>
      <c r="B10" s="19" t="s">
        <v>24</v>
      </c>
      <c r="C10" s="19" t="s">
        <v>94</v>
      </c>
      <c r="D10" s="26" t="s">
        <v>25</v>
      </c>
      <c r="E10" s="26" t="s">
        <v>26</v>
      </c>
      <c r="F10" s="7" t="s">
        <v>5</v>
      </c>
      <c r="G10" s="7">
        <v>5.5</v>
      </c>
      <c r="H10" s="7">
        <f t="shared" si="0"/>
        <v>605</v>
      </c>
      <c r="I10" s="8" t="str">
        <f t="shared" si="1"/>
        <v>ΟΚ</v>
      </c>
      <c r="J10" s="8"/>
      <c r="K10" s="9"/>
      <c r="L10" s="9">
        <f t="shared" si="2"/>
        <v>0</v>
      </c>
      <c r="M10" s="9"/>
      <c r="N10" s="9">
        <f t="shared" si="3"/>
        <v>0</v>
      </c>
      <c r="O10" s="9"/>
      <c r="P10" s="9">
        <f t="shared" si="4"/>
        <v>0</v>
      </c>
      <c r="Q10" s="9" t="s">
        <v>5</v>
      </c>
      <c r="R10" s="9">
        <f t="shared" si="5"/>
        <v>150</v>
      </c>
      <c r="S10" s="9" t="s">
        <v>5</v>
      </c>
      <c r="T10" s="9">
        <f t="shared" si="6"/>
        <v>100</v>
      </c>
      <c r="U10" s="9">
        <v>23</v>
      </c>
      <c r="V10" s="9">
        <f t="shared" si="7"/>
        <v>391</v>
      </c>
      <c r="W10" s="9">
        <v>26</v>
      </c>
      <c r="X10" s="10">
        <f t="shared" si="8"/>
        <v>182</v>
      </c>
      <c r="Y10" s="27">
        <f t="shared" si="9"/>
        <v>1428</v>
      </c>
      <c r="Z10" s="28"/>
    </row>
    <row r="11" spans="1:26" ht="18" customHeight="1">
      <c r="A11" s="9">
        <v>8</v>
      </c>
      <c r="B11" s="19" t="s">
        <v>56</v>
      </c>
      <c r="C11" s="19" t="s">
        <v>105</v>
      </c>
      <c r="D11" s="26" t="s">
        <v>57</v>
      </c>
      <c r="E11" s="26" t="s">
        <v>58</v>
      </c>
      <c r="F11" s="7" t="s">
        <v>5</v>
      </c>
      <c r="G11" s="7">
        <v>9.44</v>
      </c>
      <c r="H11" s="7">
        <f t="shared" si="0"/>
        <v>1038.3999999999999</v>
      </c>
      <c r="I11" s="8" t="str">
        <f t="shared" si="1"/>
        <v>ΟΚ</v>
      </c>
      <c r="J11" s="8"/>
      <c r="K11" s="9"/>
      <c r="L11" s="9">
        <f t="shared" si="2"/>
        <v>0</v>
      </c>
      <c r="M11" s="9"/>
      <c r="N11" s="9">
        <f t="shared" si="3"/>
        <v>0</v>
      </c>
      <c r="O11" s="9"/>
      <c r="P11" s="9">
        <f t="shared" si="4"/>
        <v>0</v>
      </c>
      <c r="Q11" s="9"/>
      <c r="R11" s="9">
        <f t="shared" si="5"/>
        <v>0</v>
      </c>
      <c r="S11" s="9"/>
      <c r="T11" s="9">
        <f t="shared" si="6"/>
        <v>0</v>
      </c>
      <c r="U11" s="9"/>
      <c r="V11" s="9">
        <f t="shared" si="7"/>
        <v>0</v>
      </c>
      <c r="W11" s="9">
        <v>53</v>
      </c>
      <c r="X11" s="10">
        <f t="shared" si="8"/>
        <v>371</v>
      </c>
      <c r="Y11" s="27">
        <f t="shared" si="9"/>
        <v>1409.3999999999999</v>
      </c>
      <c r="Z11" s="28"/>
    </row>
    <row r="12" spans="1:26" ht="30.75" customHeight="1">
      <c r="A12" s="9">
        <v>9</v>
      </c>
      <c r="B12" s="19" t="s">
        <v>62</v>
      </c>
      <c r="C12" s="19" t="s">
        <v>107</v>
      </c>
      <c r="D12" s="26" t="s">
        <v>63</v>
      </c>
      <c r="E12" s="26" t="s">
        <v>64</v>
      </c>
      <c r="F12" s="7" t="s">
        <v>5</v>
      </c>
      <c r="G12" s="7">
        <v>5</v>
      </c>
      <c r="H12" s="7">
        <f t="shared" si="0"/>
        <v>550</v>
      </c>
      <c r="I12" s="8" t="str">
        <f t="shared" si="1"/>
        <v>ΟΚ</v>
      </c>
      <c r="J12" s="8"/>
      <c r="K12" s="9"/>
      <c r="L12" s="9">
        <f t="shared" si="2"/>
        <v>0</v>
      </c>
      <c r="M12" s="9"/>
      <c r="N12" s="9">
        <f t="shared" si="3"/>
        <v>0</v>
      </c>
      <c r="O12" s="9"/>
      <c r="P12" s="9">
        <f t="shared" si="4"/>
        <v>0</v>
      </c>
      <c r="Q12" s="9" t="s">
        <v>5</v>
      </c>
      <c r="R12" s="9">
        <f t="shared" si="5"/>
        <v>150</v>
      </c>
      <c r="S12" s="9" t="s">
        <v>5</v>
      </c>
      <c r="T12" s="9">
        <f t="shared" si="6"/>
        <v>100</v>
      </c>
      <c r="U12" s="9"/>
      <c r="V12" s="9">
        <f t="shared" si="7"/>
        <v>0</v>
      </c>
      <c r="W12" s="9">
        <v>84</v>
      </c>
      <c r="X12" s="10">
        <f t="shared" si="8"/>
        <v>588</v>
      </c>
      <c r="Y12" s="27">
        <f t="shared" si="9"/>
        <v>1388</v>
      </c>
      <c r="Z12" s="28"/>
    </row>
    <row r="13" spans="1:26" ht="18" customHeight="1">
      <c r="A13" s="9">
        <v>10</v>
      </c>
      <c r="B13" s="19" t="s">
        <v>38</v>
      </c>
      <c r="C13" s="19" t="s">
        <v>99</v>
      </c>
      <c r="D13" s="26" t="s">
        <v>39</v>
      </c>
      <c r="E13" s="26" t="s">
        <v>40</v>
      </c>
      <c r="F13" s="7" t="s">
        <v>5</v>
      </c>
      <c r="G13" s="7">
        <v>8.63</v>
      </c>
      <c r="H13" s="7">
        <f t="shared" si="0"/>
        <v>949.3000000000001</v>
      </c>
      <c r="I13" s="8" t="str">
        <f t="shared" si="1"/>
        <v>ΟΚ</v>
      </c>
      <c r="J13" s="8"/>
      <c r="K13" s="9"/>
      <c r="L13" s="9">
        <f t="shared" si="2"/>
        <v>0</v>
      </c>
      <c r="M13" s="9"/>
      <c r="N13" s="9">
        <f t="shared" si="3"/>
        <v>0</v>
      </c>
      <c r="O13" s="9" t="s">
        <v>6</v>
      </c>
      <c r="P13" s="9">
        <f t="shared" si="4"/>
        <v>50</v>
      </c>
      <c r="Q13" s="9" t="s">
        <v>5</v>
      </c>
      <c r="R13" s="9">
        <f t="shared" si="5"/>
        <v>150</v>
      </c>
      <c r="S13" s="9" t="s">
        <v>5</v>
      </c>
      <c r="T13" s="9">
        <f t="shared" si="6"/>
        <v>100</v>
      </c>
      <c r="U13" s="9"/>
      <c r="V13" s="9">
        <f t="shared" si="7"/>
        <v>0</v>
      </c>
      <c r="W13" s="9">
        <v>17</v>
      </c>
      <c r="X13" s="10">
        <f t="shared" si="8"/>
        <v>119</v>
      </c>
      <c r="Y13" s="27">
        <f t="shared" si="9"/>
        <v>1368.3000000000002</v>
      </c>
      <c r="Z13" s="28"/>
    </row>
    <row r="14" spans="1:26" ht="18" customHeight="1">
      <c r="A14" s="9">
        <v>11</v>
      </c>
      <c r="B14" s="19" t="s">
        <v>86</v>
      </c>
      <c r="C14" s="19" t="s">
        <v>116</v>
      </c>
      <c r="D14" s="26" t="s">
        <v>87</v>
      </c>
      <c r="E14" s="26" t="s">
        <v>88</v>
      </c>
      <c r="F14" s="7" t="s">
        <v>5</v>
      </c>
      <c r="G14" s="7">
        <v>7.46</v>
      </c>
      <c r="H14" s="7">
        <f>G14*110</f>
        <v>820.6</v>
      </c>
      <c r="I14" s="8" t="str">
        <f>IF(AND(F14="ΝΑΙ"),"ΟΚ","ΑΠΟΡΡΙΠΤΕΤΑΙ")</f>
        <v>ΟΚ</v>
      </c>
      <c r="J14" s="8"/>
      <c r="K14" s="9"/>
      <c r="L14" s="9">
        <f>IF(K14="ΑΡΙΣΤΗ",70,IF(K14="ΠΟΛΥ ΚΑΛΗ",50,IF(K14="ΚΑΛΗ",30,)))</f>
        <v>0</v>
      </c>
      <c r="M14" s="9"/>
      <c r="N14" s="9">
        <f>IF(M14="ΑΡΙΣΤΗ",70,IF(M14="ΠΟΛΥ ΚΑΛΗ",50,IF(M14="ΚΑΛΗ",30,)))</f>
        <v>0</v>
      </c>
      <c r="O14" s="9" t="s">
        <v>3</v>
      </c>
      <c r="P14" s="9">
        <f>IF(O14="ΑΡΙΣΤΗ",70,IF(O14="ΠΟΛΥ ΚΑΛΗ",50,IF(O14="ΚΑΛΗ",30,)))</f>
        <v>30</v>
      </c>
      <c r="Q14" s="9"/>
      <c r="R14" s="9">
        <f>IF(Q14="ΝΑΙ",150,0)</f>
        <v>0</v>
      </c>
      <c r="S14" s="9"/>
      <c r="T14" s="9">
        <f>IF(S14="ΝΑΙ",100,0)</f>
        <v>0</v>
      </c>
      <c r="U14" s="9"/>
      <c r="V14" s="9">
        <f>U14*17</f>
        <v>0</v>
      </c>
      <c r="W14" s="9">
        <v>66</v>
      </c>
      <c r="X14" s="10">
        <f>W14*7</f>
        <v>462</v>
      </c>
      <c r="Y14" s="27">
        <f>H14+R14+L14+N14+P14+V14+X14+T14</f>
        <v>1312.6</v>
      </c>
      <c r="Z14" s="28"/>
    </row>
    <row r="15" spans="1:26" ht="18" customHeight="1">
      <c r="A15" s="9">
        <v>12</v>
      </c>
      <c r="B15" s="19" t="s">
        <v>32</v>
      </c>
      <c r="C15" s="19" t="s">
        <v>97</v>
      </c>
      <c r="D15" s="26" t="s">
        <v>33</v>
      </c>
      <c r="E15" s="26" t="s">
        <v>34</v>
      </c>
      <c r="F15" s="7" t="s">
        <v>5</v>
      </c>
      <c r="G15" s="7">
        <v>6</v>
      </c>
      <c r="H15" s="7">
        <f t="shared" si="0"/>
        <v>660</v>
      </c>
      <c r="I15" s="8" t="str">
        <f t="shared" si="1"/>
        <v>ΟΚ</v>
      </c>
      <c r="J15" s="8"/>
      <c r="K15" s="9"/>
      <c r="L15" s="9">
        <f t="shared" si="2"/>
        <v>0</v>
      </c>
      <c r="M15" s="9"/>
      <c r="N15" s="9">
        <f t="shared" si="3"/>
        <v>0</v>
      </c>
      <c r="O15" s="9" t="s">
        <v>3</v>
      </c>
      <c r="P15" s="9">
        <f t="shared" si="4"/>
        <v>30</v>
      </c>
      <c r="Q15" s="9" t="s">
        <v>5</v>
      </c>
      <c r="R15" s="9">
        <f t="shared" si="5"/>
        <v>150</v>
      </c>
      <c r="S15" s="9" t="s">
        <v>5</v>
      </c>
      <c r="T15" s="9">
        <f t="shared" si="6"/>
        <v>100</v>
      </c>
      <c r="U15" s="9">
        <v>19</v>
      </c>
      <c r="V15" s="9">
        <f t="shared" si="7"/>
        <v>323</v>
      </c>
      <c r="W15" s="9">
        <v>3</v>
      </c>
      <c r="X15" s="10">
        <f t="shared" si="8"/>
        <v>21</v>
      </c>
      <c r="Y15" s="27">
        <f t="shared" si="9"/>
        <v>1284</v>
      </c>
      <c r="Z15" s="28"/>
    </row>
    <row r="16" spans="1:26" ht="18" customHeight="1">
      <c r="A16" s="9">
        <v>13</v>
      </c>
      <c r="B16" s="19" t="s">
        <v>59</v>
      </c>
      <c r="C16" s="19" t="s">
        <v>106</v>
      </c>
      <c r="D16" s="26" t="s">
        <v>60</v>
      </c>
      <c r="E16" s="26" t="s">
        <v>61</v>
      </c>
      <c r="F16" s="7" t="s">
        <v>5</v>
      </c>
      <c r="G16" s="7">
        <v>7.5</v>
      </c>
      <c r="H16" s="7">
        <f t="shared" si="0"/>
        <v>825</v>
      </c>
      <c r="I16" s="8" t="str">
        <f t="shared" si="1"/>
        <v>ΟΚ</v>
      </c>
      <c r="J16" s="8"/>
      <c r="K16" s="9"/>
      <c r="L16" s="9">
        <f t="shared" si="2"/>
        <v>0</v>
      </c>
      <c r="M16" s="9"/>
      <c r="N16" s="9">
        <f t="shared" si="3"/>
        <v>0</v>
      </c>
      <c r="O16" s="9"/>
      <c r="P16" s="9">
        <f t="shared" si="4"/>
        <v>0</v>
      </c>
      <c r="Q16" s="9" t="s">
        <v>5</v>
      </c>
      <c r="R16" s="9">
        <f t="shared" si="5"/>
        <v>150</v>
      </c>
      <c r="S16" s="9" t="s">
        <v>5</v>
      </c>
      <c r="T16" s="9">
        <f t="shared" si="6"/>
        <v>100</v>
      </c>
      <c r="U16" s="9">
        <v>1</v>
      </c>
      <c r="V16" s="9">
        <f t="shared" si="7"/>
        <v>17</v>
      </c>
      <c r="W16" s="9">
        <v>27</v>
      </c>
      <c r="X16" s="10">
        <f t="shared" si="8"/>
        <v>189</v>
      </c>
      <c r="Y16" s="27">
        <f t="shared" si="9"/>
        <v>1281</v>
      </c>
      <c r="Z16" s="28"/>
    </row>
    <row r="17" spans="1:26" ht="18" customHeight="1">
      <c r="A17" s="9">
        <v>14</v>
      </c>
      <c r="B17" s="19" t="s">
        <v>53</v>
      </c>
      <c r="C17" s="19" t="s">
        <v>104</v>
      </c>
      <c r="D17" s="26" t="s">
        <v>54</v>
      </c>
      <c r="E17" s="26" t="s">
        <v>55</v>
      </c>
      <c r="F17" s="7" t="s">
        <v>5</v>
      </c>
      <c r="G17" s="7">
        <v>8</v>
      </c>
      <c r="H17" s="7">
        <f t="shared" si="0"/>
        <v>880</v>
      </c>
      <c r="I17" s="8" t="str">
        <f t="shared" si="1"/>
        <v>ΟΚ</v>
      </c>
      <c r="J17" s="8"/>
      <c r="K17" s="9"/>
      <c r="L17" s="9">
        <f t="shared" si="2"/>
        <v>0</v>
      </c>
      <c r="M17" s="9"/>
      <c r="N17" s="9">
        <f t="shared" si="3"/>
        <v>0</v>
      </c>
      <c r="O17" s="9" t="s">
        <v>3</v>
      </c>
      <c r="P17" s="9">
        <f t="shared" si="4"/>
        <v>30</v>
      </c>
      <c r="Q17" s="9" t="s">
        <v>5</v>
      </c>
      <c r="R17" s="9">
        <f t="shared" si="5"/>
        <v>150</v>
      </c>
      <c r="S17" s="9" t="s">
        <v>5</v>
      </c>
      <c r="T17" s="9">
        <f t="shared" si="6"/>
        <v>100</v>
      </c>
      <c r="U17" s="9"/>
      <c r="V17" s="9">
        <f t="shared" si="7"/>
        <v>0</v>
      </c>
      <c r="W17" s="9">
        <v>15</v>
      </c>
      <c r="X17" s="10">
        <f t="shared" si="8"/>
        <v>105</v>
      </c>
      <c r="Y17" s="27">
        <f t="shared" si="9"/>
        <v>1265</v>
      </c>
      <c r="Z17" s="28"/>
    </row>
    <row r="18" spans="1:26" ht="18" customHeight="1">
      <c r="A18" s="9">
        <v>15</v>
      </c>
      <c r="B18" s="19" t="s">
        <v>80</v>
      </c>
      <c r="C18" s="19" t="s">
        <v>114</v>
      </c>
      <c r="D18" s="26" t="s">
        <v>81</v>
      </c>
      <c r="E18" s="26" t="s">
        <v>82</v>
      </c>
      <c r="F18" s="7" t="s">
        <v>5</v>
      </c>
      <c r="G18" s="7">
        <v>7.96</v>
      </c>
      <c r="H18" s="7">
        <f t="shared" si="0"/>
        <v>875.6</v>
      </c>
      <c r="I18" s="8" t="str">
        <f t="shared" si="1"/>
        <v>ΟΚ</v>
      </c>
      <c r="J18" s="8"/>
      <c r="K18" s="9"/>
      <c r="L18" s="9">
        <f t="shared" si="2"/>
        <v>0</v>
      </c>
      <c r="M18" s="9"/>
      <c r="N18" s="9">
        <f t="shared" si="3"/>
        <v>0</v>
      </c>
      <c r="O18" s="9" t="s">
        <v>3</v>
      </c>
      <c r="P18" s="9">
        <f t="shared" si="4"/>
        <v>30</v>
      </c>
      <c r="Q18" s="9"/>
      <c r="R18" s="9">
        <f t="shared" si="5"/>
        <v>0</v>
      </c>
      <c r="S18" s="9"/>
      <c r="T18" s="9">
        <f t="shared" si="6"/>
        <v>0</v>
      </c>
      <c r="U18" s="9"/>
      <c r="V18" s="9">
        <f t="shared" si="7"/>
        <v>0</v>
      </c>
      <c r="W18" s="9">
        <v>46</v>
      </c>
      <c r="X18" s="10">
        <f t="shared" si="8"/>
        <v>322</v>
      </c>
      <c r="Y18" s="27">
        <f t="shared" si="9"/>
        <v>1227.6</v>
      </c>
      <c r="Z18" s="28"/>
    </row>
    <row r="19" spans="1:26" ht="18" customHeight="1">
      <c r="A19" s="9">
        <v>16</v>
      </c>
      <c r="B19" s="19" t="s">
        <v>83</v>
      </c>
      <c r="C19" s="19" t="s">
        <v>115</v>
      </c>
      <c r="D19" s="26" t="s">
        <v>84</v>
      </c>
      <c r="E19" s="26" t="s">
        <v>85</v>
      </c>
      <c r="F19" s="7" t="s">
        <v>5</v>
      </c>
      <c r="G19" s="7">
        <v>8</v>
      </c>
      <c r="H19" s="7">
        <f t="shared" si="0"/>
        <v>880</v>
      </c>
      <c r="I19" s="8" t="str">
        <f t="shared" si="1"/>
        <v>ΟΚ</v>
      </c>
      <c r="J19" s="8"/>
      <c r="K19" s="9"/>
      <c r="L19" s="9">
        <f t="shared" si="2"/>
        <v>0</v>
      </c>
      <c r="M19" s="9"/>
      <c r="N19" s="9">
        <f t="shared" si="3"/>
        <v>0</v>
      </c>
      <c r="O19" s="9"/>
      <c r="P19" s="9">
        <f t="shared" si="4"/>
        <v>0</v>
      </c>
      <c r="Q19" s="9"/>
      <c r="R19" s="9">
        <f t="shared" si="5"/>
        <v>0</v>
      </c>
      <c r="S19" s="9"/>
      <c r="T19" s="9">
        <f t="shared" si="6"/>
        <v>0</v>
      </c>
      <c r="U19" s="9">
        <v>18</v>
      </c>
      <c r="V19" s="9">
        <f t="shared" si="7"/>
        <v>306</v>
      </c>
      <c r="W19" s="9"/>
      <c r="X19" s="10">
        <f t="shared" si="8"/>
        <v>0</v>
      </c>
      <c r="Y19" s="27">
        <f t="shared" si="9"/>
        <v>1186</v>
      </c>
      <c r="Z19" s="28"/>
    </row>
    <row r="20" spans="1:26" ht="18" customHeight="1">
      <c r="A20" s="9">
        <v>17</v>
      </c>
      <c r="B20" s="19" t="s">
        <v>27</v>
      </c>
      <c r="C20" s="19" t="s">
        <v>95</v>
      </c>
      <c r="D20" s="26" t="s">
        <v>28</v>
      </c>
      <c r="E20" s="26" t="s">
        <v>29</v>
      </c>
      <c r="F20" s="7" t="s">
        <v>5</v>
      </c>
      <c r="G20" s="7">
        <v>9.3</v>
      </c>
      <c r="H20" s="7">
        <f t="shared" si="0"/>
        <v>1023.0000000000001</v>
      </c>
      <c r="I20" s="8" t="str">
        <f t="shared" si="1"/>
        <v>ΟΚ</v>
      </c>
      <c r="J20" s="8"/>
      <c r="K20" s="9"/>
      <c r="L20" s="9">
        <f t="shared" si="2"/>
        <v>0</v>
      </c>
      <c r="M20" s="9"/>
      <c r="N20" s="9">
        <f t="shared" si="3"/>
        <v>0</v>
      </c>
      <c r="O20" s="9" t="s">
        <v>3</v>
      </c>
      <c r="P20" s="9">
        <f t="shared" si="4"/>
        <v>30</v>
      </c>
      <c r="Q20" s="9"/>
      <c r="R20" s="9">
        <f t="shared" si="5"/>
        <v>0</v>
      </c>
      <c r="S20" s="9" t="s">
        <v>5</v>
      </c>
      <c r="T20" s="9">
        <f t="shared" si="6"/>
        <v>100</v>
      </c>
      <c r="U20" s="9"/>
      <c r="V20" s="9">
        <f t="shared" si="7"/>
        <v>0</v>
      </c>
      <c r="W20" s="9"/>
      <c r="X20" s="10">
        <f t="shared" si="8"/>
        <v>0</v>
      </c>
      <c r="Y20" s="27">
        <f t="shared" si="9"/>
        <v>1153</v>
      </c>
      <c r="Z20" s="28"/>
    </row>
    <row r="21" spans="1:26" ht="18" customHeight="1">
      <c r="A21" s="9">
        <v>18</v>
      </c>
      <c r="B21" s="19" t="s">
        <v>74</v>
      </c>
      <c r="C21" s="19" t="s">
        <v>111</v>
      </c>
      <c r="D21" s="26" t="s">
        <v>75</v>
      </c>
      <c r="E21" s="26" t="s">
        <v>29</v>
      </c>
      <c r="F21" s="7" t="s">
        <v>5</v>
      </c>
      <c r="G21" s="7">
        <v>7.5</v>
      </c>
      <c r="H21" s="7">
        <f t="shared" si="0"/>
        <v>825</v>
      </c>
      <c r="I21" s="8" t="str">
        <f t="shared" si="1"/>
        <v>ΟΚ</v>
      </c>
      <c r="J21" s="8"/>
      <c r="K21" s="9"/>
      <c r="L21" s="9">
        <f t="shared" si="2"/>
        <v>0</v>
      </c>
      <c r="M21" s="9"/>
      <c r="N21" s="9">
        <f t="shared" si="3"/>
        <v>0</v>
      </c>
      <c r="O21" s="9" t="s">
        <v>3</v>
      </c>
      <c r="P21" s="9">
        <f t="shared" si="4"/>
        <v>30</v>
      </c>
      <c r="Q21" s="9" t="s">
        <v>5</v>
      </c>
      <c r="R21" s="9">
        <f t="shared" si="5"/>
        <v>150</v>
      </c>
      <c r="S21" s="9" t="s">
        <v>5</v>
      </c>
      <c r="T21" s="9">
        <f t="shared" si="6"/>
        <v>100</v>
      </c>
      <c r="U21" s="9"/>
      <c r="V21" s="9">
        <f t="shared" si="7"/>
        <v>0</v>
      </c>
      <c r="W21" s="9">
        <v>6</v>
      </c>
      <c r="X21" s="10">
        <f t="shared" si="8"/>
        <v>42</v>
      </c>
      <c r="Y21" s="27">
        <f t="shared" si="9"/>
        <v>1147</v>
      </c>
      <c r="Z21" s="28"/>
    </row>
    <row r="22" spans="1:26" ht="18" customHeight="1">
      <c r="A22" s="9">
        <v>19</v>
      </c>
      <c r="B22" s="19" t="s">
        <v>30</v>
      </c>
      <c r="C22" s="19" t="s">
        <v>96</v>
      </c>
      <c r="D22" s="26" t="s">
        <v>31</v>
      </c>
      <c r="E22" s="26" t="s">
        <v>29</v>
      </c>
      <c r="F22" s="7" t="s">
        <v>5</v>
      </c>
      <c r="G22" s="7">
        <v>7.5</v>
      </c>
      <c r="H22" s="7">
        <f t="shared" si="0"/>
        <v>825</v>
      </c>
      <c r="I22" s="8" t="str">
        <f t="shared" si="1"/>
        <v>ΟΚ</v>
      </c>
      <c r="J22" s="8"/>
      <c r="K22" s="9"/>
      <c r="L22" s="9">
        <f t="shared" si="2"/>
        <v>0</v>
      </c>
      <c r="M22" s="9"/>
      <c r="N22" s="9">
        <f t="shared" si="3"/>
        <v>0</v>
      </c>
      <c r="O22" s="9"/>
      <c r="P22" s="9">
        <f t="shared" si="4"/>
        <v>0</v>
      </c>
      <c r="Q22" s="9" t="s">
        <v>5</v>
      </c>
      <c r="R22" s="9">
        <f t="shared" si="5"/>
        <v>150</v>
      </c>
      <c r="S22" s="9" t="s">
        <v>5</v>
      </c>
      <c r="T22" s="9">
        <f t="shared" si="6"/>
        <v>100</v>
      </c>
      <c r="U22" s="9"/>
      <c r="V22" s="9">
        <f t="shared" si="7"/>
        <v>0</v>
      </c>
      <c r="W22" s="9">
        <v>4</v>
      </c>
      <c r="X22" s="10">
        <f t="shared" si="8"/>
        <v>28</v>
      </c>
      <c r="Y22" s="27">
        <f t="shared" si="9"/>
        <v>1103</v>
      </c>
      <c r="Z22" s="28"/>
    </row>
    <row r="23" spans="1:26" ht="18" customHeight="1">
      <c r="A23" s="9">
        <v>20</v>
      </c>
      <c r="B23" s="19" t="s">
        <v>78</v>
      </c>
      <c r="C23" s="19" t="s">
        <v>113</v>
      </c>
      <c r="D23" s="26" t="s">
        <v>79</v>
      </c>
      <c r="E23" s="26" t="s">
        <v>46</v>
      </c>
      <c r="F23" s="7" t="s">
        <v>5</v>
      </c>
      <c r="G23" s="7">
        <v>7.5</v>
      </c>
      <c r="H23" s="7">
        <f t="shared" si="0"/>
        <v>825</v>
      </c>
      <c r="I23" s="8" t="str">
        <f t="shared" si="1"/>
        <v>ΟΚ</v>
      </c>
      <c r="J23" s="8"/>
      <c r="K23" s="9"/>
      <c r="L23" s="9">
        <f t="shared" si="2"/>
        <v>0</v>
      </c>
      <c r="M23" s="9"/>
      <c r="N23" s="9">
        <f t="shared" si="3"/>
        <v>0</v>
      </c>
      <c r="O23" s="9"/>
      <c r="P23" s="9">
        <f t="shared" si="4"/>
        <v>0</v>
      </c>
      <c r="Q23" s="9"/>
      <c r="R23" s="9">
        <f t="shared" si="5"/>
        <v>0</v>
      </c>
      <c r="S23" s="9" t="s">
        <v>5</v>
      </c>
      <c r="T23" s="9">
        <f t="shared" si="6"/>
        <v>100</v>
      </c>
      <c r="U23" s="9"/>
      <c r="V23" s="9">
        <f t="shared" si="7"/>
        <v>0</v>
      </c>
      <c r="W23" s="9">
        <v>16</v>
      </c>
      <c r="X23" s="10">
        <f t="shared" si="8"/>
        <v>112</v>
      </c>
      <c r="Y23" s="27">
        <f t="shared" si="9"/>
        <v>1037</v>
      </c>
      <c r="Z23" s="28"/>
    </row>
    <row r="24" spans="1:26" ht="18" customHeight="1">
      <c r="A24" s="9">
        <v>21</v>
      </c>
      <c r="B24" s="29" t="s">
        <v>35</v>
      </c>
      <c r="C24" s="29" t="s">
        <v>98</v>
      </c>
      <c r="D24" s="30" t="s">
        <v>36</v>
      </c>
      <c r="E24" s="30" t="s">
        <v>37</v>
      </c>
      <c r="F24" s="7" t="s">
        <v>5</v>
      </c>
      <c r="G24" s="7">
        <v>8.09</v>
      </c>
      <c r="H24" s="7">
        <f t="shared" si="0"/>
        <v>889.9</v>
      </c>
      <c r="I24" s="8" t="str">
        <f t="shared" si="1"/>
        <v>ΟΚ</v>
      </c>
      <c r="J24" s="8"/>
      <c r="K24" s="9"/>
      <c r="L24" s="9">
        <f t="shared" si="2"/>
        <v>0</v>
      </c>
      <c r="M24" s="9"/>
      <c r="N24" s="9">
        <f t="shared" si="3"/>
        <v>0</v>
      </c>
      <c r="O24" s="9"/>
      <c r="P24" s="9">
        <f t="shared" si="4"/>
        <v>0</v>
      </c>
      <c r="Q24" s="9"/>
      <c r="R24" s="9">
        <f t="shared" si="5"/>
        <v>0</v>
      </c>
      <c r="S24" s="9"/>
      <c r="T24" s="9">
        <f t="shared" si="6"/>
        <v>0</v>
      </c>
      <c r="U24" s="9"/>
      <c r="V24" s="9">
        <f t="shared" si="7"/>
        <v>0</v>
      </c>
      <c r="W24" s="9">
        <v>13</v>
      </c>
      <c r="X24" s="10">
        <f t="shared" si="8"/>
        <v>91</v>
      </c>
      <c r="Y24" s="27">
        <f t="shared" si="9"/>
        <v>980.9</v>
      </c>
      <c r="Z24" s="28"/>
    </row>
    <row r="25" spans="1:26" ht="18" customHeight="1">
      <c r="A25" s="9">
        <v>22</v>
      </c>
      <c r="B25" s="19" t="s">
        <v>65</v>
      </c>
      <c r="C25" s="19" t="s">
        <v>108</v>
      </c>
      <c r="D25" s="26" t="s">
        <v>66</v>
      </c>
      <c r="E25" s="26" t="s">
        <v>67</v>
      </c>
      <c r="F25" s="7" t="s">
        <v>5</v>
      </c>
      <c r="G25" s="7">
        <v>5.5</v>
      </c>
      <c r="H25" s="7">
        <f t="shared" si="0"/>
        <v>605</v>
      </c>
      <c r="I25" s="8" t="str">
        <f t="shared" si="1"/>
        <v>ΟΚ</v>
      </c>
      <c r="J25" s="8"/>
      <c r="K25" s="9"/>
      <c r="L25" s="9">
        <f t="shared" si="2"/>
        <v>0</v>
      </c>
      <c r="M25" s="9"/>
      <c r="N25" s="9">
        <f t="shared" si="3"/>
        <v>0</v>
      </c>
      <c r="O25" s="9"/>
      <c r="P25" s="9">
        <f t="shared" si="4"/>
        <v>0</v>
      </c>
      <c r="Q25" s="9"/>
      <c r="R25" s="9">
        <f t="shared" si="5"/>
        <v>0</v>
      </c>
      <c r="S25" s="9"/>
      <c r="T25" s="9">
        <f t="shared" si="6"/>
        <v>0</v>
      </c>
      <c r="U25" s="9"/>
      <c r="V25" s="9">
        <f t="shared" si="7"/>
        <v>0</v>
      </c>
      <c r="W25" s="9"/>
      <c r="X25" s="10">
        <f t="shared" si="8"/>
        <v>0</v>
      </c>
      <c r="Y25" s="27">
        <f t="shared" si="9"/>
        <v>605</v>
      </c>
      <c r="Z25" s="28"/>
    </row>
  </sheetData>
  <sheetProtection password="EB34" sheet="1" objects="1" scenarios="1"/>
  <mergeCells count="5">
    <mergeCell ref="F2:H2"/>
    <mergeCell ref="A2:E2"/>
    <mergeCell ref="Y2:Y3"/>
    <mergeCell ref="K2:X2"/>
    <mergeCell ref="A1:F1"/>
  </mergeCells>
  <dataValidations count="6">
    <dataValidation type="whole" allowBlank="1" showInputMessage="1" showErrorMessage="1" errorTitle="ΠΡΟΣΟΧΗ!" error="ΑΠΟ 1 ΕΩΣ 84 ΜΗΝΕΣ" sqref="W4:W25">
      <formula1>1</formula1>
      <formula2>84</formula2>
    </dataValidation>
    <dataValidation type="whole" allowBlank="1" showInputMessage="1" showErrorMessage="1" errorTitle="ΠΡΟΣΟΧΗ!" error="ΑΠΟ 1 ΕΩΣ 24 ΜΗΝΕΣ" sqref="U4:U25">
      <formula1>1</formula1>
      <formula2>24</formula2>
    </dataValidation>
    <dataValidation type="list" allowBlank="1" showInputMessage="1" showErrorMessage="1" sqref="M15:M25 O15:O25 O6:O13 M6:M13 K6:K13 K15:K25">
      <formula1>$AJ$6:$AJ$8</formula1>
    </dataValidation>
    <dataValidation type="list" allowBlank="1" showInputMessage="1" showErrorMessage="1" sqref="Q15:Q25 S15:S25 J15:J25 J6:J13 S6:S13 Q6:Q13 F6:F13 F15:F25">
      <formula1>$AI$6:$AI$7</formula1>
    </dataValidation>
    <dataValidation type="decimal" allowBlank="1" showInputMessage="1" showErrorMessage="1" sqref="G4:G25">
      <formula1>5</formula1>
      <formula2>10</formula2>
    </dataValidation>
    <dataValidation type="list" allowBlank="1" showInputMessage="1" showErrorMessage="1" sqref="O4:O5 J14:K14 J4:K5 S14 S4:S5 Q14 Q4:Q5 F14 F4:F5 M14 M4:M5 O14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"/>
  <sheetViews>
    <sheetView tabSelected="1" workbookViewId="0" topLeftCell="A1">
      <pane xSplit="5" topLeftCell="F1" activePane="topRight" state="frozen"/>
      <selection pane="topRight" activeCell="D17" sqref="D17"/>
    </sheetView>
  </sheetViews>
  <sheetFormatPr defaultColWidth="9.140625" defaultRowHeight="15"/>
  <cols>
    <col min="1" max="1" width="4.8515625" style="1" customWidth="1"/>
    <col min="2" max="2" width="15.7109375" style="1" customWidth="1"/>
    <col min="3" max="3" width="14.421875" style="1" customWidth="1"/>
    <col min="4" max="4" width="25.140625" style="1" customWidth="1"/>
    <col min="5" max="5" width="25.28125" style="1" customWidth="1"/>
    <col min="6" max="6" width="19.57421875" style="1" customWidth="1"/>
    <col min="7" max="7" width="10.8515625" style="1" customWidth="1"/>
    <col min="8" max="8" width="7.28125" style="1" customWidth="1"/>
    <col min="9" max="9" width="10.7109375" style="1" customWidth="1"/>
    <col min="10" max="10" width="7.28125" style="1" customWidth="1"/>
    <col min="11" max="11" width="10.140625" style="1" customWidth="1"/>
    <col min="12" max="12" width="7.28125" style="1" customWidth="1"/>
    <col min="13" max="13" width="11.00390625" style="1" customWidth="1"/>
    <col min="14" max="14" width="7.28125" style="1" customWidth="1"/>
    <col min="15" max="15" width="10.8515625" style="1" customWidth="1"/>
    <col min="16" max="16" width="7.28125" style="1" customWidth="1"/>
    <col min="17" max="17" width="18.140625" style="1" customWidth="1"/>
    <col min="18" max="18" width="7.28125" style="1" customWidth="1"/>
    <col min="19" max="19" width="13.140625" style="1" customWidth="1"/>
    <col min="20" max="20" width="7.8515625" style="1" customWidth="1"/>
    <col min="21" max="21" width="9.57421875" style="1" customWidth="1"/>
    <col min="22" max="22" width="15.140625" style="4" customWidth="1"/>
    <col min="23" max="30" width="9.140625" style="1" customWidth="1"/>
    <col min="31" max="32" width="9.140625" style="1" hidden="1" customWidth="1"/>
    <col min="33" max="16384" width="9.140625" style="1" customWidth="1"/>
  </cols>
  <sheetData>
    <row r="1" spans="1:22" ht="47.25" customHeight="1">
      <c r="A1" s="34" t="s">
        <v>126</v>
      </c>
      <c r="B1" s="34"/>
      <c r="C1" s="34"/>
      <c r="D1" s="34"/>
      <c r="E1" s="34"/>
      <c r="F1" s="34"/>
      <c r="V1" s="1"/>
    </row>
    <row r="2" spans="1:6" s="2" customFormat="1" ht="15.75" customHeight="1">
      <c r="A2" s="35" t="s">
        <v>7</v>
      </c>
      <c r="B2" s="35"/>
      <c r="C2" s="35"/>
      <c r="D2" s="35"/>
      <c r="E2" s="35"/>
      <c r="F2" s="36"/>
    </row>
    <row r="3" spans="1:6" s="3" customFormat="1" ht="94.5" customHeight="1">
      <c r="A3" s="19" t="s">
        <v>1</v>
      </c>
      <c r="B3" s="19" t="s">
        <v>23</v>
      </c>
      <c r="C3" s="20" t="s">
        <v>93</v>
      </c>
      <c r="D3" s="20" t="s">
        <v>8</v>
      </c>
      <c r="E3" s="20" t="s">
        <v>9</v>
      </c>
      <c r="F3" s="19" t="s">
        <v>92</v>
      </c>
    </row>
    <row r="4" spans="1:22" ht="33" customHeight="1">
      <c r="A4" s="9">
        <v>1</v>
      </c>
      <c r="B4" s="19" t="s">
        <v>44</v>
      </c>
      <c r="C4" s="19" t="s">
        <v>101</v>
      </c>
      <c r="D4" s="26" t="s">
        <v>45</v>
      </c>
      <c r="E4" s="26" t="s">
        <v>46</v>
      </c>
      <c r="F4" s="37" t="s">
        <v>123</v>
      </c>
      <c r="V4" s="1"/>
    </row>
    <row r="5" spans="1:22" ht="36" customHeight="1">
      <c r="A5" s="9">
        <v>2</v>
      </c>
      <c r="B5" s="19" t="s">
        <v>89</v>
      </c>
      <c r="C5" s="19" t="s">
        <v>117</v>
      </c>
      <c r="D5" s="26" t="s">
        <v>90</v>
      </c>
      <c r="E5" s="26" t="s">
        <v>91</v>
      </c>
      <c r="F5" s="37" t="s">
        <v>123</v>
      </c>
      <c r="V5" s="1"/>
    </row>
    <row r="6" spans="1:6" ht="60">
      <c r="A6" s="9">
        <v>3</v>
      </c>
      <c r="B6" s="38" t="s">
        <v>118</v>
      </c>
      <c r="C6" s="38" t="s">
        <v>119</v>
      </c>
      <c r="D6" s="39" t="s">
        <v>120</v>
      </c>
      <c r="E6" s="39" t="s">
        <v>121</v>
      </c>
      <c r="F6" s="40" t="s">
        <v>122</v>
      </c>
    </row>
  </sheetData>
  <sheetProtection password="EB34" sheet="1" objects="1" scenarios="1"/>
  <mergeCells count="2">
    <mergeCell ref="A1:F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Michalis Roussos</dc:creator>
  <cp:keywords/>
  <dc:description/>
  <cp:lastModifiedBy>Theodoros Aggelopoulos</cp:lastModifiedBy>
  <cp:lastPrinted>2018-07-11T08:00:05Z</cp:lastPrinted>
  <dcterms:created xsi:type="dcterms:W3CDTF">2017-10-23T05:29:48Z</dcterms:created>
  <dcterms:modified xsi:type="dcterms:W3CDTF">2019-05-29T09:09:35Z</dcterms:modified>
  <cp:category/>
  <cp:version/>
  <cp:contentType/>
  <cp:contentStatus/>
</cp:coreProperties>
</file>