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C69F583B-9D60-43B1-950A-8B6CBF6F503D}" xr6:coauthVersionLast="38" xr6:coauthVersionMax="38" xr10:uidLastSave="{00000000-0000-0000-0000-000000000000}"/>
  <bookViews>
    <workbookView xWindow="120" yWindow="15" windowWidth="19035" windowHeight="12015" xr2:uid="{00000000-000D-0000-FFFF-FFFF00000000}"/>
  </bookViews>
  <sheets>
    <sheet name="ΠΕ26Δ_ΠΡΟΣΛΗΠΤΕΟΣ" sheetId="10" r:id="rId1"/>
    <sheet name="26Δ_ΓΕΝΙΚΗ ΚΑΤΑΤΑΞΗ" sheetId="8" r:id="rId2"/>
    <sheet name="ΠΕ26Δ_ΑΠΟΡΡΙΠΤΕΟΙ" sheetId="9" r:id="rId3"/>
  </sheets>
  <calcPr calcId="181029"/>
</workbook>
</file>

<file path=xl/calcChain.xml><?xml version="1.0" encoding="utf-8"?>
<calcChain xmlns="http://schemas.openxmlformats.org/spreadsheetml/2006/main">
  <c r="AF4" i="10" l="1"/>
  <c r="AD4" i="10"/>
  <c r="AB4" i="10"/>
  <c r="Z4" i="10"/>
  <c r="X4" i="10"/>
  <c r="V4" i="10"/>
  <c r="T4" i="10"/>
  <c r="R4" i="10"/>
  <c r="P4" i="10"/>
  <c r="N4" i="10"/>
  <c r="K4" i="10"/>
  <c r="H4" i="10"/>
  <c r="AG4" i="10" l="1"/>
  <c r="V17" i="8" l="1"/>
  <c r="V14" i="8"/>
  <c r="N14" i="8"/>
  <c r="AF10" i="8"/>
  <c r="AD10" i="8"/>
  <c r="AB10" i="8"/>
  <c r="Z10" i="8"/>
  <c r="X10" i="8"/>
  <c r="V10" i="8"/>
  <c r="T10" i="8"/>
  <c r="R10" i="8"/>
  <c r="P10" i="8"/>
  <c r="N10" i="8"/>
  <c r="K10" i="8"/>
  <c r="H10" i="8"/>
  <c r="AF12" i="8"/>
  <c r="AD12" i="8"/>
  <c r="AB12" i="8"/>
  <c r="Z12" i="8"/>
  <c r="X12" i="8"/>
  <c r="V12" i="8"/>
  <c r="T12" i="8"/>
  <c r="R12" i="8"/>
  <c r="P12" i="8"/>
  <c r="N12" i="8"/>
  <c r="K12" i="8"/>
  <c r="H12" i="8"/>
  <c r="H7" i="8"/>
  <c r="P13" i="8"/>
  <c r="N13" i="8"/>
  <c r="X16" i="8"/>
  <c r="V16" i="8"/>
  <c r="H16" i="8"/>
  <c r="AG12" i="8" l="1"/>
  <c r="AG10" i="8"/>
  <c r="H11" i="8"/>
  <c r="K11" i="8"/>
  <c r="N11" i="8"/>
  <c r="P11" i="8"/>
  <c r="R11" i="8"/>
  <c r="T11" i="8"/>
  <c r="V11" i="8"/>
  <c r="X11" i="8"/>
  <c r="Z11" i="8"/>
  <c r="AB11" i="8"/>
  <c r="AD11" i="8"/>
  <c r="AF11" i="8"/>
  <c r="H18" i="8"/>
  <c r="K18" i="8"/>
  <c r="N18" i="8"/>
  <c r="P18" i="8"/>
  <c r="R18" i="8"/>
  <c r="T18" i="8"/>
  <c r="V18" i="8"/>
  <c r="X18" i="8"/>
  <c r="Z18" i="8"/>
  <c r="AB18" i="8"/>
  <c r="AD18" i="8"/>
  <c r="AF18" i="8"/>
  <c r="H14" i="8"/>
  <c r="K14" i="8"/>
  <c r="P14" i="8"/>
  <c r="R14" i="8"/>
  <c r="T14" i="8"/>
  <c r="X14" i="8"/>
  <c r="Z14" i="8"/>
  <c r="AB14" i="8"/>
  <c r="AD14" i="8"/>
  <c r="AF14" i="8"/>
  <c r="H19" i="8"/>
  <c r="K19" i="8"/>
  <c r="N19" i="8"/>
  <c r="P19" i="8"/>
  <c r="R19" i="8"/>
  <c r="T19" i="8"/>
  <c r="V19" i="8"/>
  <c r="X19" i="8"/>
  <c r="Z19" i="8"/>
  <c r="AB19" i="8"/>
  <c r="AD19" i="8"/>
  <c r="AF19" i="8"/>
  <c r="H17" i="8"/>
  <c r="K17" i="8"/>
  <c r="N17" i="8"/>
  <c r="P17" i="8"/>
  <c r="R17" i="8"/>
  <c r="T17" i="8"/>
  <c r="X17" i="8"/>
  <c r="Z17" i="8"/>
  <c r="AB17" i="8"/>
  <c r="AD17" i="8"/>
  <c r="AF17" i="8"/>
  <c r="AF9" i="8"/>
  <c r="AD9" i="8"/>
  <c r="AB9" i="8"/>
  <c r="Z9" i="8"/>
  <c r="X9" i="8"/>
  <c r="V9" i="8"/>
  <c r="T9" i="8"/>
  <c r="R9" i="8"/>
  <c r="P9" i="8"/>
  <c r="N9" i="8"/>
  <c r="K9" i="8"/>
  <c r="H9" i="8"/>
  <c r="AF5" i="8"/>
  <c r="AD5" i="8"/>
  <c r="AB5" i="8"/>
  <c r="Z5" i="8"/>
  <c r="X5" i="8"/>
  <c r="V5" i="8"/>
  <c r="T5" i="8"/>
  <c r="R5" i="8"/>
  <c r="P5" i="8"/>
  <c r="N5" i="8"/>
  <c r="K5" i="8"/>
  <c r="H5" i="8"/>
  <c r="AF8" i="8"/>
  <c r="AD8" i="8"/>
  <c r="AB8" i="8"/>
  <c r="Z8" i="8"/>
  <c r="X8" i="8"/>
  <c r="V8" i="8"/>
  <c r="T8" i="8"/>
  <c r="R8" i="8"/>
  <c r="P8" i="8"/>
  <c r="N8" i="8"/>
  <c r="K8" i="8"/>
  <c r="H8" i="8"/>
  <c r="AF7" i="8"/>
  <c r="AD7" i="8"/>
  <c r="AB7" i="8"/>
  <c r="Z7" i="8"/>
  <c r="X7" i="8"/>
  <c r="V7" i="8"/>
  <c r="T7" i="8"/>
  <c r="R7" i="8"/>
  <c r="P7" i="8"/>
  <c r="N7" i="8"/>
  <c r="K7" i="8"/>
  <c r="AF6" i="8"/>
  <c r="AD6" i="8"/>
  <c r="AB6" i="8"/>
  <c r="Z6" i="8"/>
  <c r="X6" i="8"/>
  <c r="V6" i="8"/>
  <c r="T6" i="8"/>
  <c r="R6" i="8"/>
  <c r="P6" i="8"/>
  <c r="N6" i="8"/>
  <c r="K6" i="8"/>
  <c r="H6" i="8"/>
  <c r="AF4" i="8"/>
  <c r="AD4" i="8"/>
  <c r="AB4" i="8"/>
  <c r="Z4" i="8"/>
  <c r="X4" i="8"/>
  <c r="V4" i="8"/>
  <c r="T4" i="8"/>
  <c r="R4" i="8"/>
  <c r="P4" i="8"/>
  <c r="N4" i="8"/>
  <c r="K4" i="8"/>
  <c r="H4" i="8"/>
  <c r="AF13" i="8"/>
  <c r="AD13" i="8"/>
  <c r="AB13" i="8"/>
  <c r="Z13" i="8"/>
  <c r="X13" i="8"/>
  <c r="V13" i="8"/>
  <c r="T13" i="8"/>
  <c r="R13" i="8"/>
  <c r="K13" i="8"/>
  <c r="H13" i="8"/>
  <c r="AF16" i="8"/>
  <c r="AD16" i="8"/>
  <c r="AB16" i="8"/>
  <c r="Z16" i="8"/>
  <c r="T16" i="8"/>
  <c r="R16" i="8"/>
  <c r="P16" i="8"/>
  <c r="N16" i="8"/>
  <c r="K16" i="8"/>
  <c r="AF15" i="8"/>
  <c r="AD15" i="8"/>
  <c r="AB15" i="8"/>
  <c r="Z15" i="8"/>
  <c r="X15" i="8"/>
  <c r="V15" i="8"/>
  <c r="T15" i="8"/>
  <c r="R15" i="8"/>
  <c r="P15" i="8"/>
  <c r="N15" i="8"/>
  <c r="K15" i="8"/>
  <c r="H15" i="8"/>
  <c r="AG17" i="8" l="1"/>
  <c r="AG14" i="8"/>
  <c r="AG18" i="8"/>
  <c r="AG16" i="8"/>
  <c r="AG19" i="8"/>
  <c r="AG11" i="8"/>
  <c r="AG9" i="8"/>
  <c r="AG5" i="8"/>
  <c r="AG8" i="8"/>
  <c r="AG7" i="8"/>
  <c r="AG6" i="8"/>
  <c r="AG4" i="8"/>
  <c r="AG13" i="8"/>
  <c r="AG15" i="8"/>
</calcChain>
</file>

<file path=xl/sharedStrings.xml><?xml version="1.0" encoding="utf-8"?>
<sst xmlns="http://schemas.openxmlformats.org/spreadsheetml/2006/main" count="256" uniqueCount="106">
  <si>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</si>
  <si>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</si>
  <si>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</si>
  <si>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</si>
  <si>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</si>
  <si>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</si>
  <si>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</si>
  <si>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</si>
  <si>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</si>
  <si>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</si>
  <si>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</si>
  <si>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</si>
  <si>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</si>
  <si>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</si>
  <si>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ΓΝΩΣΗ ΧΕΙΡΙΣΜΟΥ Η/Υ (κωδ. 147)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</si>
  <si>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</si>
  <si>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</si>
  <si>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</si>
  <si>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</si>
  <si>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</si>
  <si>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</si>
  <si>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ΔΕΥΤΕΡΟΣ ΤΙΤΛΟΣ ΣΠΟΥΔΩΝ ΣΤΟ ΓΝΩΣΤΙΚΟ ΑΝΤΙΚΕΙΜΕΝΟ (κωδ. 208)</t>
  </si>
  <si>
    <t>ΠΡΟΣΘΕΤΑ - ΜΟΡΙΟΔΟΤΟΥΜΕΝΑ ΠΡΟΣΟΝΤΑ</t>
  </si>
  <si>
    <t>ΑΡΙΘΜΟΣ ΠΡΩΤΟΚΟΛΛΟΥ ΑΙΤΗΣΗΣ</t>
  </si>
  <si>
    <t xml:space="preserve">ΠΟΛΥ ΚΑΛΗ ΓΝΩΣΗ ΑΓΓΛΙΚΗΣ ΓΛΩΣΣΑΣ (κωδ. 149) </t>
  </si>
  <si>
    <t>ΓΝΩΣΗ ΑΓΓΛΙΚΗΣ ΓΛΩΣΣΑΣ (κωδ. 207)</t>
  </si>
  <si>
    <t>ΤΙΤΛΟΣ ΣΠΟΥΔΩΝ (κωδ. 012)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</si>
  <si>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</si>
  <si>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</si>
  <si>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ΚΩΝΣΤΑΝΤΙΝΟΣ</t>
  </si>
  <si>
    <t>2584/08-10-2018</t>
  </si>
  <si>
    <t>ΒΑΣΙΛΟΠΟΥΛΟΥ</t>
  </si>
  <si>
    <t>ΕΙΡΗΝΗ</t>
  </si>
  <si>
    <t>2340/02-10-2018</t>
  </si>
  <si>
    <t>ΒΟΥΤΣΗ</t>
  </si>
  <si>
    <t>ΘΕΟΔΩΡΑ</t>
  </si>
  <si>
    <t>2282/01-10-2018</t>
  </si>
  <si>
    <t>ΔΑΜΙΑΝΙΔΟΥ</t>
  </si>
  <si>
    <t>ΑΙΚΑΤΕΡΙΝΗ-ΕΙΡΗΝΗ</t>
  </si>
  <si>
    <t>976/27-09-2018</t>
  </si>
  <si>
    <t>ΔΕΣΠΟΤΕΡΗΣ</t>
  </si>
  <si>
    <t>ΓΡΗΓΟΡΙΟΣ</t>
  </si>
  <si>
    <t>ΑΙΚΑΤΕΡΙΝΗ</t>
  </si>
  <si>
    <t>297/24-09-2018</t>
  </si>
  <si>
    <t>ΚΑΒΟΥΡΑ</t>
  </si>
  <si>
    <t>ΜΑΡΙΑ</t>
  </si>
  <si>
    <t>ΒΑΣΙΛΙΚΗ</t>
  </si>
  <si>
    <t>261/24-09-2018</t>
  </si>
  <si>
    <t>ΚΟΣΜΑ</t>
  </si>
  <si>
    <t>2324/02-10-2018</t>
  </si>
  <si>
    <t>ΚΟΤΣΑΜΠΑΣΗ</t>
  </si>
  <si>
    <t>ΣΤΕΡΓΙΑΝΗ</t>
  </si>
  <si>
    <t>1482/01-10-2018</t>
  </si>
  <si>
    <t>ΚΩΝΣΤΑΝΤΟΠΟΥΛΟΥ</t>
  </si>
  <si>
    <t>2174/01-10-2018</t>
  </si>
  <si>
    <t>ΜΑΡΟΥΛΑΚΗ</t>
  </si>
  <si>
    <t>ΕΛΕΝΗ</t>
  </si>
  <si>
    <t>912/27-09-2018</t>
  </si>
  <si>
    <t>ΜΠΑΝΙΩΡΑ</t>
  </si>
  <si>
    <t>ΙΟΡΔΑΝΑ</t>
  </si>
  <si>
    <t>1868/01-10-2018</t>
  </si>
  <si>
    <t>ΞΙΑΡΧΟΓΙΑΝΝΟΠΟΥΛΟΥ</t>
  </si>
  <si>
    <t>1513/01-10-2018</t>
  </si>
  <si>
    <t>ΠΑΡΑΣΧΟΥ</t>
  </si>
  <si>
    <t>ΒΑΣΙΛΕΙΟΣ</t>
  </si>
  <si>
    <t>450/25-09-2018</t>
  </si>
  <si>
    <t>ΣΑΧΙΝΙΔΟΥ</t>
  </si>
  <si>
    <t>ΑΡΓΥΡΩ</t>
  </si>
  <si>
    <t>1784/01-10-2018</t>
  </si>
  <si>
    <t>ΤΣΑΛΙΚΗΣ</t>
  </si>
  <si>
    <t>ΓΕΩΡΓΙΟΣ</t>
  </si>
  <si>
    <t>559/25-09-2018</t>
  </si>
  <si>
    <t>ΤΣΕΚΟΥΡΑ</t>
  </si>
  <si>
    <t>2278/01-10-2018</t>
  </si>
  <si>
    <t>ΦΑΦΟΥΛΑΣ</t>
  </si>
  <si>
    <t>ΑΔΤ</t>
  </si>
  <si>
    <t>**9698</t>
  </si>
  <si>
    <t>**0228</t>
  </si>
  <si>
    <t>**2027</t>
  </si>
  <si>
    <t>**7897</t>
  </si>
  <si>
    <t>**1122</t>
  </si>
  <si>
    <t>**5654</t>
  </si>
  <si>
    <t>**0661</t>
  </si>
  <si>
    <t>**6650</t>
  </si>
  <si>
    <t>**8472</t>
  </si>
  <si>
    <t>**2160</t>
  </si>
  <si>
    <t>**4341</t>
  </si>
  <si>
    <t>**8280</t>
  </si>
  <si>
    <t>**0657</t>
  </si>
  <si>
    <t>**5759</t>
  </si>
  <si>
    <t>**3168</t>
  </si>
  <si>
    <t>**7378</t>
  </si>
  <si>
    <t>2353/2-10-2018</t>
  </si>
  <si>
    <t>**6078</t>
  </si>
  <si>
    <t>ΑΙΤΗΣΗ ΣΕ 25, 26Δ. ΑΞΙΟΛΟΓΗΘΗΚΕ 25</t>
  </si>
  <si>
    <t>2277/1-10-2018</t>
  </si>
  <si>
    <t>**1814</t>
  </si>
  <si>
    <t>ΑΙΤΗΣΗ ΣΕ ΔΥΟ ΕΙΔΙΚΟΤΗΤΕΣ 25, 26Α, 26Β, 26Γ, 26 (ΑΞΙΟΛΟΓΗΘΗΚΕ 25)</t>
  </si>
  <si>
    <t>1852/1-10-2018</t>
  </si>
  <si>
    <t>**6314</t>
  </si>
  <si>
    <t>ΑΙΤΗΣΗ ΣΕ ΔΥΟ ΕΙΔΙΚΟΤΗΤΕΣ 25, 26Δ, 26Α, 26Β (ΑΞΙΟΛΟΓΗΘΗΚΕ 25)</t>
  </si>
  <si>
    <t>ΠΕ26δ - ΔΙΟΙΚΗΤΙΚΟΥ
ΠΡΟΣΩΡΙΝΟΣ ΠΙΝΑΚΑΣ ΑΠΟΡΡΙΠΤΕΩΝ</t>
  </si>
  <si>
    <t>ΑΙΤΙΟΛΟΓΙΑ ΑΠΟΡΡΙΨΗΣ</t>
  </si>
  <si>
    <t>ΠΕ26δ - ΔΙΟΙΚΗΤΙΚΟΥ
ΠΡΟΣΩΡΙΝΟΣ ΠΙΝΑΚΑΣ ΓΕΝΙΚΗΣ ΚΑΤΑΤΑΞΗΣ (με γενική εμπειρία)</t>
  </si>
  <si>
    <t>ΠΕ26δ - ΔΙΟΙΚΗΤΙΚΟΥ
ΠΡΟΣΩΡΙΝΟΣ ΠΙΝΑΚΑΣ ΠΡΟΣΛΗΠΤΕΩΝ 
1 θέση με γενική εμπειρία</t>
  </si>
  <si>
    <t>ΠΑΡΑΤΗΡΗΣΕΙΣ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</si>
</sst>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"/>
  <sheetViews>
    <sheetView tabSelected="1" topLeftCell="P1" workbookViewId="0">
      <selection activeCell="B14" sqref="B14"/>
    </sheetView>
  </sheetViews>
  <sheetFormatPr defaultRowHeight="15" x14ac:dyDescent="0.25"/>
  <cols>
    <col min="1" max="1" width="4.85546875" style="1" customWidth="1"/>
    <col min="2" max="2" width="23.7109375" style="1" customWidth="1"/>
    <col min="3" max="3" width="14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710937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71093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4.5703125" style="1" customWidth="1"/>
    <col min="28" max="28" width="7.28515625" style="1" customWidth="1"/>
    <col min="29" max="29" width="18.5703125" style="1" customWidth="1"/>
    <col min="30" max="30" width="7.140625" style="1" customWidth="1"/>
    <col min="31" max="31" width="14.140625" style="1" customWidth="1"/>
    <col min="32" max="32" width="7.85546875" style="1" customWidth="1"/>
    <col min="33" max="33" width="9.5703125" style="1" customWidth="1"/>
    <col min="34" max="40" width="9.140625" style="1"/>
    <col min="41" max="41" width="9.140625" style="1" customWidth="1"/>
    <col min="42" max="43" width="9.140625" style="1" hidden="1" customWidth="1"/>
    <col min="44" max="16384" width="9.140625" style="1"/>
  </cols>
  <sheetData>
    <row r="1" spans="1:43" ht="66.75" customHeight="1" x14ac:dyDescent="0.3">
      <c r="A1" s="27" t="s">
        <v>104</v>
      </c>
      <c r="B1" s="28"/>
      <c r="C1" s="28"/>
      <c r="D1" s="28"/>
      <c r="E1" s="28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3" s="2" customFormat="1" ht="15.75" x14ac:dyDescent="0.25">
      <c r="A2" s="29" t="s">
        <v>7</v>
      </c>
      <c r="B2" s="30"/>
      <c r="C2" s="30"/>
      <c r="D2" s="30"/>
      <c r="E2" s="30"/>
      <c r="F2" s="31" t="s">
        <v>0</v>
      </c>
      <c r="G2" s="31"/>
      <c r="H2" s="31"/>
      <c r="I2" s="32"/>
      <c r="J2" s="32"/>
      <c r="K2" s="13"/>
      <c r="L2" s="13"/>
      <c r="M2" s="30" t="s">
        <v>22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3"/>
    </row>
    <row r="3" spans="1:43" s="9" customFormat="1" ht="94.5" customHeight="1" x14ac:dyDescent="0.25">
      <c r="A3" s="6" t="s">
        <v>1</v>
      </c>
      <c r="B3" s="6" t="s">
        <v>23</v>
      </c>
      <c r="C3" s="11" t="s">
        <v>75</v>
      </c>
      <c r="D3" s="11" t="s">
        <v>8</v>
      </c>
      <c r="E3" s="11" t="s">
        <v>9</v>
      </c>
      <c r="F3" s="8" t="s">
        <v>26</v>
      </c>
      <c r="G3" s="8" t="s">
        <v>11</v>
      </c>
      <c r="H3" s="8" t="s">
        <v>4</v>
      </c>
      <c r="I3" s="6" t="s">
        <v>14</v>
      </c>
      <c r="J3" s="6" t="s">
        <v>24</v>
      </c>
      <c r="K3" s="14"/>
      <c r="L3" s="15" t="s">
        <v>12</v>
      </c>
      <c r="M3" s="8" t="s">
        <v>15</v>
      </c>
      <c r="N3" s="6" t="s">
        <v>4</v>
      </c>
      <c r="O3" s="8" t="s">
        <v>16</v>
      </c>
      <c r="P3" s="8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6" t="s">
        <v>4</v>
      </c>
      <c r="W3" s="6" t="s">
        <v>20</v>
      </c>
      <c r="X3" s="6" t="s">
        <v>4</v>
      </c>
      <c r="Y3" s="6" t="s">
        <v>25</v>
      </c>
      <c r="Z3" s="11" t="s">
        <v>4</v>
      </c>
      <c r="AA3" s="6" t="s">
        <v>21</v>
      </c>
      <c r="AB3" s="6" t="s">
        <v>4</v>
      </c>
      <c r="AC3" s="6" t="s">
        <v>27</v>
      </c>
      <c r="AD3" s="6" t="s">
        <v>4</v>
      </c>
      <c r="AE3" s="6" t="s">
        <v>28</v>
      </c>
      <c r="AF3" s="7" t="s">
        <v>4</v>
      </c>
      <c r="AG3" s="25" t="s">
        <v>10</v>
      </c>
    </row>
    <row r="4" spans="1:43" x14ac:dyDescent="0.25">
      <c r="A4" s="3">
        <v>1</v>
      </c>
      <c r="B4" s="6" t="s">
        <v>52</v>
      </c>
      <c r="C4" s="6" t="s">
        <v>79</v>
      </c>
      <c r="D4" s="21" t="s">
        <v>53</v>
      </c>
      <c r="E4" s="16" t="s">
        <v>46</v>
      </c>
      <c r="F4" s="5" t="s">
        <v>5</v>
      </c>
      <c r="G4" s="5">
        <v>5.94</v>
      </c>
      <c r="H4" s="5">
        <f>G4*110</f>
        <v>653.40000000000009</v>
      </c>
      <c r="I4" s="3" t="s">
        <v>5</v>
      </c>
      <c r="J4" s="3" t="s">
        <v>5</v>
      </c>
      <c r="K4" s="12" t="str">
        <f>IF(AND(F4="ΝΑΙ",IF(I4="ΝΑΙ",J4="ΝΑΙ")),"ΟΚ","ΑΠΟΡΡΙΠΤΕΤΑΙ")</f>
        <v>ΟΚ</v>
      </c>
      <c r="L4" s="12" t="s">
        <v>5</v>
      </c>
      <c r="M4" s="5"/>
      <c r="N4" s="3">
        <f>IF(M4="ΝΑΙ",120,0)</f>
        <v>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 t="s">
        <v>2</v>
      </c>
      <c r="Z4" s="3">
        <f>IF(Y4="ΑΡΙΣΤΗ",70,IF(Y4="ΠΟΛΥ ΚΑΛΗ",50,IF(Y4="ΚΑΛΗ",30,)))</f>
        <v>70</v>
      </c>
      <c r="AA4" s="3"/>
      <c r="AB4" s="3">
        <f>IF(AA4="ΝΑΙ",150,0)</f>
        <v>0</v>
      </c>
      <c r="AC4" s="3"/>
      <c r="AD4" s="3">
        <f>AC4*17</f>
        <v>0</v>
      </c>
      <c r="AE4" s="3">
        <v>59</v>
      </c>
      <c r="AF4" s="4">
        <f>AE4*7</f>
        <v>413</v>
      </c>
      <c r="AG4" s="10">
        <f>H4+AB4+N4+P4+R4+T4+X4+Z4+AD4+AF4+V4</f>
        <v>1136.4000000000001</v>
      </c>
      <c r="AP4" s="1" t="s">
        <v>5</v>
      </c>
      <c r="AQ4" s="1" t="s">
        <v>2</v>
      </c>
    </row>
    <row r="5" spans="1:43" x14ac:dyDescent="0.25">
      <c r="D5" s="24"/>
    </row>
  </sheetData>
  <mergeCells count="4">
    <mergeCell ref="A1:E1"/>
    <mergeCell ref="A2:E2"/>
    <mergeCell ref="F2:J2"/>
    <mergeCell ref="M2:AF2"/>
  </mergeCells>
  <dataValidations count="5">
    <dataValidation type="list" allowBlank="1" showInputMessage="1" showErrorMessage="1" sqref="W4 Y4 U4" xr:uid="{00000000-0002-0000-0000-000000000000}">
      <formula1>$AQ$4:$AQ$4</formula1>
    </dataValidation>
    <dataValidation type="list" allowBlank="1" showInputMessage="1" showErrorMessage="1" sqref="Q4 S4 AA4 I4:J4 F4 O4 L4:M4" xr:uid="{00000000-0002-0000-0000-000001000000}">
      <formula1>$AP$4:$AP$4</formula1>
    </dataValidation>
    <dataValidation type="whole" allowBlank="1" showInputMessage="1" showErrorMessage="1" errorTitle="ΠΡΟΣΟΧΗ!" error="ΑΠΟ 1 ΕΩΣ 24 ΜΗΝΕΣ" sqref="AC4" xr:uid="{00000000-0002-0000-0000-000002000000}">
      <formula1>1</formula1>
      <formula2>24</formula2>
    </dataValidation>
    <dataValidation type="whole" allowBlank="1" showInputMessage="1" showErrorMessage="1" errorTitle="ΠΡΟΣΟΧΗ!" error="ΑΠΟ 1 ΕΩΣ 84 ΜΗΝΕΣ" sqref="AE4" xr:uid="{00000000-0002-0000-0000-000003000000}">
      <formula1>1</formula1>
      <formula2>84</formula2>
    </dataValidation>
    <dataValidation type="decimal" allowBlank="1" showInputMessage="1" showErrorMessage="1" sqref="G4" xr:uid="{00000000-0002-0000-0000-000004000000}">
      <formula1>5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0"/>
  <sheetViews>
    <sheetView workbookViewId="0">
      <pane xSplit="5" topLeftCell="AB1" activePane="topRight" state="frozen"/>
      <selection pane="topRight" activeCell="AO6" sqref="AO6:AO12"/>
    </sheetView>
  </sheetViews>
  <sheetFormatPr defaultRowHeight="15" x14ac:dyDescent="0.25"/>
  <cols>
    <col min="1" max="1" width="4.85546875" style="1" customWidth="1"/>
    <col min="2" max="2" width="23.7109375" style="1" customWidth="1"/>
    <col min="3" max="3" width="14.8554687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0.710937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71093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1.42578125" style="1" customWidth="1"/>
    <col min="26" max="26" width="7.28515625" style="1" customWidth="1"/>
    <col min="27" max="27" width="14.5703125" style="1" customWidth="1"/>
    <col min="28" max="28" width="7.28515625" style="1" customWidth="1"/>
    <col min="29" max="29" width="18.5703125" style="1" customWidth="1"/>
    <col min="30" max="30" width="7.140625" style="1" customWidth="1"/>
    <col min="31" max="31" width="14.140625" style="1" customWidth="1"/>
    <col min="32" max="32" width="7.85546875" style="1" customWidth="1"/>
    <col min="33" max="33" width="9.5703125" style="1" customWidth="1"/>
    <col min="34" max="34" width="17.85546875" style="1" customWidth="1"/>
    <col min="35" max="40" width="9.140625" style="1"/>
    <col min="41" max="41" width="9.140625" style="1" customWidth="1"/>
    <col min="42" max="43" width="9.140625" style="1" hidden="1" customWidth="1"/>
    <col min="44" max="16384" width="9.140625" style="1"/>
  </cols>
  <sheetData>
    <row r="1" spans="1:43" ht="66.75" customHeight="1" x14ac:dyDescent="0.3">
      <c r="A1" s="27" t="s">
        <v>103</v>
      </c>
      <c r="B1" s="28"/>
      <c r="C1" s="28"/>
      <c r="D1" s="28"/>
      <c r="E1" s="28"/>
      <c r="F1" s="5"/>
      <c r="G1" s="5"/>
      <c r="H1" s="5"/>
      <c r="I1" s="3"/>
      <c r="J1" s="3"/>
      <c r="K1" s="12"/>
      <c r="L1" s="12"/>
      <c r="M1" s="5"/>
      <c r="N1" s="5"/>
      <c r="O1" s="5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</row>
    <row r="2" spans="1:43" s="2" customFormat="1" ht="15.75" x14ac:dyDescent="0.25">
      <c r="A2" s="29" t="s">
        <v>7</v>
      </c>
      <c r="B2" s="30"/>
      <c r="C2" s="30"/>
      <c r="D2" s="30"/>
      <c r="E2" s="30"/>
      <c r="F2" s="31" t="s">
        <v>0</v>
      </c>
      <c r="G2" s="31"/>
      <c r="H2" s="31"/>
      <c r="I2" s="32"/>
      <c r="J2" s="32"/>
      <c r="K2" s="13"/>
      <c r="L2" s="13"/>
      <c r="M2" s="30" t="s">
        <v>22</v>
      </c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3"/>
    </row>
    <row r="3" spans="1:43" s="9" customFormat="1" ht="94.5" customHeight="1" x14ac:dyDescent="0.25">
      <c r="A3" s="6" t="s">
        <v>1</v>
      </c>
      <c r="B3" s="6" t="s">
        <v>23</v>
      </c>
      <c r="C3" s="11" t="s">
        <v>75</v>
      </c>
      <c r="D3" s="11" t="s">
        <v>8</v>
      </c>
      <c r="E3" s="11" t="s">
        <v>9</v>
      </c>
      <c r="F3" s="8" t="s">
        <v>26</v>
      </c>
      <c r="G3" s="8" t="s">
        <v>11</v>
      </c>
      <c r="H3" s="8" t="s">
        <v>4</v>
      </c>
      <c r="I3" s="6" t="s">
        <v>14</v>
      </c>
      <c r="J3" s="6" t="s">
        <v>24</v>
      </c>
      <c r="K3" s="14"/>
      <c r="L3" s="15" t="s">
        <v>12</v>
      </c>
      <c r="M3" s="8" t="s">
        <v>15</v>
      </c>
      <c r="N3" s="6" t="s">
        <v>4</v>
      </c>
      <c r="O3" s="8" t="s">
        <v>16</v>
      </c>
      <c r="P3" s="8" t="s">
        <v>4</v>
      </c>
      <c r="Q3" s="6" t="s">
        <v>17</v>
      </c>
      <c r="R3" s="6" t="s">
        <v>4</v>
      </c>
      <c r="S3" s="6" t="s">
        <v>18</v>
      </c>
      <c r="T3" s="6" t="s">
        <v>4</v>
      </c>
      <c r="U3" s="6" t="s">
        <v>19</v>
      </c>
      <c r="V3" s="6" t="s">
        <v>4</v>
      </c>
      <c r="W3" s="6" t="s">
        <v>20</v>
      </c>
      <c r="X3" s="6" t="s">
        <v>4</v>
      </c>
      <c r="Y3" s="6" t="s">
        <v>25</v>
      </c>
      <c r="Z3" s="11" t="s">
        <v>4</v>
      </c>
      <c r="AA3" s="6" t="s">
        <v>21</v>
      </c>
      <c r="AB3" s="6" t="s">
        <v>4</v>
      </c>
      <c r="AC3" s="6" t="s">
        <v>27</v>
      </c>
      <c r="AD3" s="6" t="s">
        <v>4</v>
      </c>
      <c r="AE3" s="6" t="s">
        <v>28</v>
      </c>
      <c r="AF3" s="7" t="s">
        <v>4</v>
      </c>
      <c r="AG3" s="25" t="s">
        <v>10</v>
      </c>
      <c r="AH3" s="6" t="s">
        <v>105</v>
      </c>
    </row>
    <row r="4" spans="1:43" x14ac:dyDescent="0.25">
      <c r="A4" s="3">
        <v>1</v>
      </c>
      <c r="B4" s="6" t="s">
        <v>52</v>
      </c>
      <c r="C4" s="6" t="s">
        <v>79</v>
      </c>
      <c r="D4" s="21" t="s">
        <v>53</v>
      </c>
      <c r="E4" s="16" t="s">
        <v>46</v>
      </c>
      <c r="F4" s="5" t="s">
        <v>5</v>
      </c>
      <c r="G4" s="5">
        <v>5.94</v>
      </c>
      <c r="H4" s="5">
        <f>G4*110</f>
        <v>653.40000000000009</v>
      </c>
      <c r="I4" s="3" t="s">
        <v>5</v>
      </c>
      <c r="J4" s="3" t="s">
        <v>5</v>
      </c>
      <c r="K4" s="12" t="str">
        <f>IF(AND(F4="ΝΑΙ",IF(I4="ΝΑΙ",J4="ΝΑΙ")),"ΟΚ","ΑΠΟΡΡΙΠΤΕΤΑΙ")</f>
        <v>ΟΚ</v>
      </c>
      <c r="L4" s="12" t="s">
        <v>5</v>
      </c>
      <c r="M4" s="5"/>
      <c r="N4" s="3">
        <f>IF(M4="ΝΑΙ",120,0)</f>
        <v>0</v>
      </c>
      <c r="O4" s="5"/>
      <c r="P4" s="5">
        <f>IF(O4="ΝΑΙ",60,0)</f>
        <v>0</v>
      </c>
      <c r="Q4" s="3"/>
      <c r="R4" s="3">
        <f>IF(Q4="ΝΑΙ",250,0)</f>
        <v>0</v>
      </c>
      <c r="S4" s="3"/>
      <c r="T4" s="3">
        <f>IF(S4="ΝΑΙ",120,0)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 t="s">
        <v>2</v>
      </c>
      <c r="Z4" s="3">
        <f>IF(Y4="ΑΡΙΣΤΗ",70,IF(Y4="ΠΟΛΥ ΚΑΛΗ",50,IF(Y4="ΚΑΛΗ",30,)))</f>
        <v>70</v>
      </c>
      <c r="AA4" s="3"/>
      <c r="AB4" s="3">
        <f>IF(AA4="ΝΑΙ",150,0)</f>
        <v>0</v>
      </c>
      <c r="AC4" s="3"/>
      <c r="AD4" s="3">
        <f>AC4*17</f>
        <v>0</v>
      </c>
      <c r="AE4" s="3">
        <v>59</v>
      </c>
      <c r="AF4" s="4">
        <f>AE4*7</f>
        <v>413</v>
      </c>
      <c r="AG4" s="10">
        <f>H4+AB4+N4+P4+R4+T4+X4+Z4+AD4+AF4+V4</f>
        <v>1136.4000000000001</v>
      </c>
      <c r="AH4" s="3" t="s">
        <v>12</v>
      </c>
      <c r="AP4" s="1" t="s">
        <v>5</v>
      </c>
      <c r="AQ4" s="1" t="s">
        <v>2</v>
      </c>
    </row>
    <row r="5" spans="1:43" x14ac:dyDescent="0.25">
      <c r="A5" s="3">
        <v>2</v>
      </c>
      <c r="B5" s="6" t="s">
        <v>57</v>
      </c>
      <c r="C5" s="6" t="s">
        <v>85</v>
      </c>
      <c r="D5" s="21" t="s">
        <v>58</v>
      </c>
      <c r="E5" s="16" t="s">
        <v>59</v>
      </c>
      <c r="F5" s="5" t="s">
        <v>5</v>
      </c>
      <c r="G5" s="5">
        <v>6.53</v>
      </c>
      <c r="H5" s="5">
        <f>G5*110</f>
        <v>718.30000000000007</v>
      </c>
      <c r="I5" s="3" t="s">
        <v>5</v>
      </c>
      <c r="J5" s="3" t="s">
        <v>5</v>
      </c>
      <c r="K5" s="12" t="str">
        <f>IF(AND(F5="ΝΑΙ",IF(I5="ΝΑΙ",J5="ΝΑΙ")),"ΟΚ","ΑΠΟΡΡΙΠΤΕΤΑΙ")</f>
        <v>ΟΚ</v>
      </c>
      <c r="L5" s="12" t="s">
        <v>5</v>
      </c>
      <c r="M5" s="5" t="s">
        <v>5</v>
      </c>
      <c r="N5" s="3">
        <f>IF(M5="ΝΑΙ",120,0)</f>
        <v>120</v>
      </c>
      <c r="O5" s="5"/>
      <c r="P5" s="5">
        <f>IF(O5="ΝΑΙ",60,0)</f>
        <v>0</v>
      </c>
      <c r="Q5" s="3"/>
      <c r="R5" s="3">
        <f>IF(Q5="ΝΑΙ",250,0)</f>
        <v>0</v>
      </c>
      <c r="S5" s="3"/>
      <c r="T5" s="3">
        <f>IF(S5="ΝΑΙ",120,0)</f>
        <v>0</v>
      </c>
      <c r="U5" s="3" t="s">
        <v>3</v>
      </c>
      <c r="V5" s="3">
        <f>IF(U5="ΑΡΙΣΤΗ",70,IF(U5="ΠΟΛΥ ΚΑΛΗ",50,IF(U5="ΚΑΛΗ",30,)))</f>
        <v>30</v>
      </c>
      <c r="W5" s="3"/>
      <c r="X5" s="3">
        <f>IF(W5="ΑΡΙΣΤΗ",70,IF(W5="ΠΟΛΥ ΚΑΛΗ",50,IF(W5="ΚΑΛΗ",30,)))</f>
        <v>0</v>
      </c>
      <c r="Y5" s="3" t="s">
        <v>2</v>
      </c>
      <c r="Z5" s="3">
        <f>IF(Y5="ΑΡΙΣΤΗ",70,IF(Y5="ΠΟΛΥ ΚΑΛΗ",50,IF(Y5="ΚΑΛΗ",30,)))</f>
        <v>70</v>
      </c>
      <c r="AA5" s="3"/>
      <c r="AB5" s="3">
        <f>IF(AA5="ΝΑΙ",150,0)</f>
        <v>0</v>
      </c>
      <c r="AC5" s="3"/>
      <c r="AD5" s="3">
        <f>AC5*17</f>
        <v>0</v>
      </c>
      <c r="AE5" s="3">
        <v>13</v>
      </c>
      <c r="AF5" s="4">
        <f>AE5*7</f>
        <v>91</v>
      </c>
      <c r="AG5" s="10">
        <f>H5+AB5+N5+P5+R5+T5+X5+Z5+AD5+AF5+V5</f>
        <v>1029.3000000000002</v>
      </c>
      <c r="AH5" s="3" t="s">
        <v>12</v>
      </c>
      <c r="AP5" s="1" t="s">
        <v>13</v>
      </c>
      <c r="AQ5" s="1" t="s">
        <v>6</v>
      </c>
    </row>
    <row r="6" spans="1:43" x14ac:dyDescent="0.25">
      <c r="A6" s="3">
        <v>3</v>
      </c>
      <c r="B6" s="20" t="s">
        <v>54</v>
      </c>
      <c r="C6" s="20" t="s">
        <v>80</v>
      </c>
      <c r="D6" s="21" t="s">
        <v>55</v>
      </c>
      <c r="E6" s="21" t="s">
        <v>56</v>
      </c>
      <c r="F6" s="5" t="s">
        <v>5</v>
      </c>
      <c r="G6" s="5">
        <v>6.47</v>
      </c>
      <c r="H6" s="5">
        <f>G6*110</f>
        <v>711.69999999999993</v>
      </c>
      <c r="I6" s="3" t="s">
        <v>5</v>
      </c>
      <c r="J6" s="3" t="s">
        <v>5</v>
      </c>
      <c r="K6" s="12" t="str">
        <f>IF(AND(F6="ΝΑΙ",IF(I6="ΝΑΙ",J6="ΝΑΙ")),"ΟΚ","ΑΠΟΡΡΙΠΤΕΤΑΙ")</f>
        <v>ΟΚ</v>
      </c>
      <c r="L6" s="12" t="s">
        <v>5</v>
      </c>
      <c r="M6" s="5"/>
      <c r="N6" s="3">
        <f>IF(M6="ΝΑΙ",120,0)</f>
        <v>0</v>
      </c>
      <c r="O6" s="5"/>
      <c r="P6" s="5">
        <f>IF(O6="ΝΑΙ",60,0)</f>
        <v>0</v>
      </c>
      <c r="Q6" s="3"/>
      <c r="R6" s="3">
        <f>IF(Q6="ΝΑΙ",250,0)</f>
        <v>0</v>
      </c>
      <c r="S6" s="3"/>
      <c r="T6" s="3">
        <f>IF(S6="ΝΑΙ",120,0)</f>
        <v>0</v>
      </c>
      <c r="U6" s="3"/>
      <c r="V6" s="3">
        <f>IF(U6="ΑΡΙΣΤΗ",70,IF(U6="ΠΟΛΥ ΚΑΛΗ",50,IF(U6="ΚΑΛΗ",30,)))</f>
        <v>0</v>
      </c>
      <c r="W6" s="3"/>
      <c r="X6" s="3">
        <f>IF(W6="ΑΡΙΣΤΗ",70,IF(W6="ΠΟΛΥ ΚΑΛΗ",50,IF(W6="ΚΑΛΗ",30,)))</f>
        <v>0</v>
      </c>
      <c r="Y6" s="3" t="s">
        <v>2</v>
      </c>
      <c r="Z6" s="3">
        <f>IF(Y6="ΑΡΙΣΤΗ",70,IF(Y6="ΠΟΛΥ ΚΑΛΗ",50,IF(Y6="ΚΑΛΗ",30,)))</f>
        <v>70</v>
      </c>
      <c r="AA6" s="3"/>
      <c r="AB6" s="3">
        <f>IF(AA6="ΝΑΙ",150,0)</f>
        <v>0</v>
      </c>
      <c r="AC6" s="3"/>
      <c r="AD6" s="3">
        <f>AC6*17</f>
        <v>0</v>
      </c>
      <c r="AE6" s="3"/>
      <c r="AF6" s="4">
        <f>AE6*7</f>
        <v>0</v>
      </c>
      <c r="AG6" s="10">
        <f>H6+AB6+N6+P6+R6+T6+X6+Z6+AD6+AF6+V6</f>
        <v>781.69999999999993</v>
      </c>
      <c r="AH6" s="3" t="s">
        <v>12</v>
      </c>
    </row>
    <row r="7" spans="1:43" x14ac:dyDescent="0.25">
      <c r="A7" s="3">
        <v>4</v>
      </c>
      <c r="B7" s="6" t="s">
        <v>33</v>
      </c>
      <c r="C7" s="6" t="s">
        <v>82</v>
      </c>
      <c r="D7" s="21" t="s">
        <v>34</v>
      </c>
      <c r="E7" s="16" t="s">
        <v>35</v>
      </c>
      <c r="F7" s="5" t="s">
        <v>5</v>
      </c>
      <c r="G7" s="5">
        <v>7.31</v>
      </c>
      <c r="H7" s="5">
        <f t="shared" ref="H7:H19" si="0">G7*110</f>
        <v>804.09999999999991</v>
      </c>
      <c r="I7" s="3" t="s">
        <v>5</v>
      </c>
      <c r="J7" s="3" t="s">
        <v>5</v>
      </c>
      <c r="K7" s="12" t="str">
        <f t="shared" ref="K7:K19" si="1">IF(AND(F7="ΝΑΙ",IF(I7="ΝΑΙ",J7="ΝΑΙ")),"ΟΚ","ΑΠΟΡΡΙΠΤΕΤΑΙ")</f>
        <v>ΟΚ</v>
      </c>
      <c r="L7" s="12"/>
      <c r="M7" s="5" t="s">
        <v>5</v>
      </c>
      <c r="N7" s="3">
        <f t="shared" ref="N7:N19" si="2">IF(M7="ΝΑΙ",120,0)</f>
        <v>120</v>
      </c>
      <c r="O7" s="5"/>
      <c r="P7" s="5">
        <f t="shared" ref="P7:P19" si="3">IF(O7="ΝΑΙ",60,0)</f>
        <v>0</v>
      </c>
      <c r="Q7" s="3"/>
      <c r="R7" s="3">
        <f t="shared" ref="R7:R19" si="4">IF(Q7="ΝΑΙ",250,0)</f>
        <v>0</v>
      </c>
      <c r="S7" s="3"/>
      <c r="T7" s="3">
        <f t="shared" ref="T7:T19" si="5">IF(S7="ΝΑΙ",120,0)</f>
        <v>0</v>
      </c>
      <c r="U7" s="3" t="s">
        <v>3</v>
      </c>
      <c r="V7" s="3">
        <f t="shared" ref="V7:V19" si="6">IF(U7="ΑΡΙΣΤΗ",70,IF(U7="ΠΟΛΥ ΚΑΛΗ",50,IF(U7="ΚΑΛΗ",30,)))</f>
        <v>30</v>
      </c>
      <c r="W7" s="3"/>
      <c r="X7" s="3">
        <f t="shared" ref="X7:X19" si="7">IF(W7="ΑΡΙΣΤΗ",70,IF(W7="ΠΟΛΥ ΚΑΛΗ",50,IF(W7="ΚΑΛΗ",30,)))</f>
        <v>0</v>
      </c>
      <c r="Y7" s="3"/>
      <c r="Z7" s="3">
        <f t="shared" ref="Z7:Z19" si="8">IF(Y7="ΑΡΙΣΤΗ",70,IF(Y7="ΠΟΛΥ ΚΑΛΗ",50,IF(Y7="ΚΑΛΗ",30,)))</f>
        <v>0</v>
      </c>
      <c r="AA7" s="3"/>
      <c r="AB7" s="3">
        <f t="shared" ref="AB7:AB19" si="9">IF(AA7="ΝΑΙ",150,0)</f>
        <v>0</v>
      </c>
      <c r="AC7" s="3">
        <v>24</v>
      </c>
      <c r="AD7" s="3">
        <f t="shared" ref="AD7:AD19" si="10">AC7*17</f>
        <v>408</v>
      </c>
      <c r="AE7" s="3">
        <v>84</v>
      </c>
      <c r="AF7" s="4">
        <f t="shared" ref="AF7:AF19" si="11">AE7*7</f>
        <v>588</v>
      </c>
      <c r="AG7" s="10">
        <f t="shared" ref="AG7:AG19" si="12">H7+AB7+N7+P7+R7+T7+X7+Z7+AD7+AF7+V7</f>
        <v>1950.1</v>
      </c>
      <c r="AH7" s="3"/>
    </row>
    <row r="8" spans="1:43" x14ac:dyDescent="0.25">
      <c r="A8" s="3">
        <v>5</v>
      </c>
      <c r="B8" s="6" t="s">
        <v>36</v>
      </c>
      <c r="C8" s="6" t="s">
        <v>83</v>
      </c>
      <c r="D8" s="21" t="s">
        <v>37</v>
      </c>
      <c r="E8" s="16" t="s">
        <v>38</v>
      </c>
      <c r="F8" s="5" t="s">
        <v>5</v>
      </c>
      <c r="G8" s="5">
        <v>7.92</v>
      </c>
      <c r="H8" s="5">
        <f t="shared" si="0"/>
        <v>871.2</v>
      </c>
      <c r="I8" s="3" t="s">
        <v>5</v>
      </c>
      <c r="J8" s="3" t="s">
        <v>5</v>
      </c>
      <c r="K8" s="12" t="str">
        <f t="shared" si="1"/>
        <v>ΟΚ</v>
      </c>
      <c r="L8" s="12"/>
      <c r="M8" s="5" t="s">
        <v>5</v>
      </c>
      <c r="N8" s="3">
        <f t="shared" si="2"/>
        <v>120</v>
      </c>
      <c r="O8" s="5"/>
      <c r="P8" s="5">
        <f t="shared" si="3"/>
        <v>0</v>
      </c>
      <c r="Q8" s="3"/>
      <c r="R8" s="3">
        <f t="shared" si="4"/>
        <v>0</v>
      </c>
      <c r="S8" s="3"/>
      <c r="T8" s="3">
        <f t="shared" si="5"/>
        <v>0</v>
      </c>
      <c r="U8" s="3" t="s">
        <v>2</v>
      </c>
      <c r="V8" s="3">
        <f t="shared" si="6"/>
        <v>70</v>
      </c>
      <c r="W8" s="3" t="s">
        <v>3</v>
      </c>
      <c r="X8" s="3">
        <f t="shared" si="7"/>
        <v>30</v>
      </c>
      <c r="Y8" s="3" t="s">
        <v>2</v>
      </c>
      <c r="Z8" s="3">
        <f t="shared" si="8"/>
        <v>70</v>
      </c>
      <c r="AA8" s="3"/>
      <c r="AB8" s="3">
        <f t="shared" si="9"/>
        <v>0</v>
      </c>
      <c r="AC8" s="3"/>
      <c r="AD8" s="3">
        <f t="shared" si="10"/>
        <v>0</v>
      </c>
      <c r="AE8" s="3">
        <v>84</v>
      </c>
      <c r="AF8" s="4">
        <f t="shared" si="11"/>
        <v>588</v>
      </c>
      <c r="AG8" s="10">
        <f t="shared" si="12"/>
        <v>1749.2</v>
      </c>
      <c r="AH8" s="3"/>
    </row>
    <row r="9" spans="1:43" x14ac:dyDescent="0.25">
      <c r="A9" s="3">
        <v>6</v>
      </c>
      <c r="B9" s="6" t="s">
        <v>60</v>
      </c>
      <c r="C9" s="6" t="s">
        <v>86</v>
      </c>
      <c r="D9" s="21" t="s">
        <v>61</v>
      </c>
      <c r="E9" s="16" t="s">
        <v>56</v>
      </c>
      <c r="F9" s="5" t="s">
        <v>5</v>
      </c>
      <c r="G9" s="5">
        <v>6.95</v>
      </c>
      <c r="H9" s="5">
        <f t="shared" si="0"/>
        <v>764.5</v>
      </c>
      <c r="I9" s="3" t="s">
        <v>5</v>
      </c>
      <c r="J9" s="3" t="s">
        <v>5</v>
      </c>
      <c r="K9" s="12" t="str">
        <f t="shared" si="1"/>
        <v>ΟΚ</v>
      </c>
      <c r="L9" s="12"/>
      <c r="M9" s="5" t="s">
        <v>5</v>
      </c>
      <c r="N9" s="3">
        <f t="shared" si="2"/>
        <v>120</v>
      </c>
      <c r="O9" s="5"/>
      <c r="P9" s="5">
        <f t="shared" si="3"/>
        <v>0</v>
      </c>
      <c r="Q9" s="3"/>
      <c r="R9" s="3">
        <f t="shared" si="4"/>
        <v>0</v>
      </c>
      <c r="S9" s="3" t="s">
        <v>5</v>
      </c>
      <c r="T9" s="3">
        <f t="shared" si="5"/>
        <v>120</v>
      </c>
      <c r="U9" s="3"/>
      <c r="V9" s="3">
        <f t="shared" si="6"/>
        <v>0</v>
      </c>
      <c r="W9" s="3"/>
      <c r="X9" s="3">
        <f t="shared" si="7"/>
        <v>0</v>
      </c>
      <c r="Y9" s="3"/>
      <c r="Z9" s="3">
        <f t="shared" si="8"/>
        <v>0</v>
      </c>
      <c r="AA9" s="3"/>
      <c r="AB9" s="3">
        <f t="shared" si="9"/>
        <v>0</v>
      </c>
      <c r="AC9" s="3"/>
      <c r="AD9" s="3">
        <f t="shared" si="10"/>
        <v>0</v>
      </c>
      <c r="AE9" s="3">
        <v>84</v>
      </c>
      <c r="AF9" s="4">
        <f t="shared" si="11"/>
        <v>588</v>
      </c>
      <c r="AG9" s="10">
        <f t="shared" si="12"/>
        <v>1592.5</v>
      </c>
      <c r="AH9" s="3"/>
    </row>
    <row r="10" spans="1:43" x14ac:dyDescent="0.25">
      <c r="A10" s="3">
        <v>7</v>
      </c>
      <c r="B10" s="22" t="s">
        <v>30</v>
      </c>
      <c r="C10" s="22" t="s">
        <v>81</v>
      </c>
      <c r="D10" s="18" t="s">
        <v>31</v>
      </c>
      <c r="E10" s="18" t="s">
        <v>32</v>
      </c>
      <c r="F10" s="5" t="s">
        <v>5</v>
      </c>
      <c r="G10" s="5">
        <v>5</v>
      </c>
      <c r="H10" s="5">
        <f t="shared" si="0"/>
        <v>550</v>
      </c>
      <c r="I10" s="3" t="s">
        <v>5</v>
      </c>
      <c r="J10" s="3" t="s">
        <v>5</v>
      </c>
      <c r="K10" s="12" t="str">
        <f t="shared" si="1"/>
        <v>ΟΚ</v>
      </c>
      <c r="L10" s="12"/>
      <c r="M10" s="5"/>
      <c r="N10" s="3">
        <f t="shared" si="2"/>
        <v>0</v>
      </c>
      <c r="O10" s="5" t="s">
        <v>5</v>
      </c>
      <c r="P10" s="5">
        <f t="shared" si="3"/>
        <v>60</v>
      </c>
      <c r="Q10" s="3"/>
      <c r="R10" s="3">
        <f t="shared" si="4"/>
        <v>0</v>
      </c>
      <c r="S10" s="3"/>
      <c r="T10" s="3">
        <f t="shared" si="5"/>
        <v>0</v>
      </c>
      <c r="U10" s="3"/>
      <c r="V10" s="3">
        <f t="shared" si="6"/>
        <v>0</v>
      </c>
      <c r="W10" s="3"/>
      <c r="X10" s="3">
        <f t="shared" si="7"/>
        <v>0</v>
      </c>
      <c r="Y10" s="3" t="s">
        <v>2</v>
      </c>
      <c r="Z10" s="3">
        <f t="shared" si="8"/>
        <v>70</v>
      </c>
      <c r="AA10" s="3" t="s">
        <v>5</v>
      </c>
      <c r="AB10" s="3">
        <f t="shared" si="9"/>
        <v>150</v>
      </c>
      <c r="AC10" s="3"/>
      <c r="AD10" s="3">
        <f t="shared" si="10"/>
        <v>0</v>
      </c>
      <c r="AE10" s="3">
        <v>80</v>
      </c>
      <c r="AF10" s="4">
        <f t="shared" si="11"/>
        <v>560</v>
      </c>
      <c r="AG10" s="10">
        <f t="shared" si="12"/>
        <v>1390</v>
      </c>
      <c r="AH10" s="3"/>
    </row>
    <row r="11" spans="1:43" x14ac:dyDescent="0.25">
      <c r="A11" s="3">
        <v>8</v>
      </c>
      <c r="B11" s="6" t="s">
        <v>62</v>
      </c>
      <c r="C11" s="6" t="s">
        <v>87</v>
      </c>
      <c r="D11" s="21" t="s">
        <v>63</v>
      </c>
      <c r="E11" s="16" t="s">
        <v>64</v>
      </c>
      <c r="F11" s="5" t="s">
        <v>5</v>
      </c>
      <c r="G11" s="5">
        <v>6.3</v>
      </c>
      <c r="H11" s="5">
        <f t="shared" si="0"/>
        <v>693</v>
      </c>
      <c r="I11" s="3" t="s">
        <v>5</v>
      </c>
      <c r="J11" s="3" t="s">
        <v>5</v>
      </c>
      <c r="K11" s="12" t="str">
        <f t="shared" si="1"/>
        <v>ΟΚ</v>
      </c>
      <c r="L11" s="12"/>
      <c r="M11" s="5" t="s">
        <v>5</v>
      </c>
      <c r="N11" s="3">
        <f t="shared" si="2"/>
        <v>120</v>
      </c>
      <c r="O11" s="5" t="s">
        <v>5</v>
      </c>
      <c r="P11" s="5">
        <f t="shared" si="3"/>
        <v>60</v>
      </c>
      <c r="Q11" s="3"/>
      <c r="R11" s="3">
        <f t="shared" si="4"/>
        <v>0</v>
      </c>
      <c r="S11" s="3"/>
      <c r="T11" s="3">
        <f t="shared" si="5"/>
        <v>0</v>
      </c>
      <c r="U11" s="3" t="s">
        <v>6</v>
      </c>
      <c r="V11" s="3">
        <f t="shared" si="6"/>
        <v>50</v>
      </c>
      <c r="W11" s="3" t="s">
        <v>3</v>
      </c>
      <c r="X11" s="3">
        <f t="shared" si="7"/>
        <v>30</v>
      </c>
      <c r="Y11" s="3" t="s">
        <v>2</v>
      </c>
      <c r="Z11" s="3">
        <f t="shared" si="8"/>
        <v>70</v>
      </c>
      <c r="AA11" s="3"/>
      <c r="AB11" s="3">
        <f t="shared" si="9"/>
        <v>0</v>
      </c>
      <c r="AC11" s="3"/>
      <c r="AD11" s="3">
        <f t="shared" si="10"/>
        <v>0</v>
      </c>
      <c r="AE11" s="3"/>
      <c r="AF11" s="4">
        <f t="shared" si="11"/>
        <v>0</v>
      </c>
      <c r="AG11" s="10">
        <f t="shared" si="12"/>
        <v>1023</v>
      </c>
      <c r="AH11" s="3"/>
      <c r="AQ11" s="1" t="s">
        <v>3</v>
      </c>
    </row>
    <row r="12" spans="1:43" x14ac:dyDescent="0.25">
      <c r="A12" s="3">
        <v>9</v>
      </c>
      <c r="B12" s="19" t="s">
        <v>39</v>
      </c>
      <c r="C12" s="19" t="s">
        <v>84</v>
      </c>
      <c r="D12" s="18" t="s">
        <v>40</v>
      </c>
      <c r="E12" s="3" t="s">
        <v>41</v>
      </c>
      <c r="F12" s="5" t="s">
        <v>5</v>
      </c>
      <c r="G12" s="5">
        <v>7.45</v>
      </c>
      <c r="H12" s="5">
        <f t="shared" si="0"/>
        <v>819.5</v>
      </c>
      <c r="I12" s="3" t="s">
        <v>5</v>
      </c>
      <c r="J12" s="3" t="s">
        <v>5</v>
      </c>
      <c r="K12" s="12" t="str">
        <f t="shared" si="1"/>
        <v>ΟΚ</v>
      </c>
      <c r="L12" s="12"/>
      <c r="M12" s="5" t="s">
        <v>5</v>
      </c>
      <c r="N12" s="3">
        <f t="shared" si="2"/>
        <v>120</v>
      </c>
      <c r="O12" s="5"/>
      <c r="P12" s="5">
        <f t="shared" si="3"/>
        <v>0</v>
      </c>
      <c r="Q12" s="3"/>
      <c r="R12" s="3">
        <f t="shared" si="4"/>
        <v>0</v>
      </c>
      <c r="S12" s="3"/>
      <c r="T12" s="3">
        <f t="shared" si="5"/>
        <v>0</v>
      </c>
      <c r="U12" s="3"/>
      <c r="V12" s="3">
        <f t="shared" si="6"/>
        <v>0</v>
      </c>
      <c r="W12" s="3"/>
      <c r="X12" s="3">
        <f t="shared" si="7"/>
        <v>0</v>
      </c>
      <c r="Y12" s="3" t="s">
        <v>2</v>
      </c>
      <c r="Z12" s="3">
        <f t="shared" si="8"/>
        <v>70</v>
      </c>
      <c r="AA12" s="3"/>
      <c r="AB12" s="3">
        <f t="shared" si="9"/>
        <v>0</v>
      </c>
      <c r="AC12" s="3"/>
      <c r="AD12" s="3">
        <f t="shared" si="10"/>
        <v>0</v>
      </c>
      <c r="AE12" s="3"/>
      <c r="AF12" s="4">
        <f t="shared" si="11"/>
        <v>0</v>
      </c>
      <c r="AG12" s="10">
        <f t="shared" si="12"/>
        <v>1009.5</v>
      </c>
      <c r="AH12" s="3"/>
    </row>
    <row r="13" spans="1:43" x14ac:dyDescent="0.25">
      <c r="A13" s="3">
        <v>10</v>
      </c>
      <c r="B13" s="6" t="s">
        <v>49</v>
      </c>
      <c r="C13" s="6" t="s">
        <v>78</v>
      </c>
      <c r="D13" s="21" t="s">
        <v>50</v>
      </c>
      <c r="E13" s="16" t="s">
        <v>51</v>
      </c>
      <c r="F13" s="5" t="s">
        <v>5</v>
      </c>
      <c r="G13" s="5">
        <v>6.64</v>
      </c>
      <c r="H13" s="5">
        <f t="shared" si="0"/>
        <v>730.4</v>
      </c>
      <c r="I13" s="3" t="s">
        <v>5</v>
      </c>
      <c r="J13" s="3" t="s">
        <v>5</v>
      </c>
      <c r="K13" s="12" t="str">
        <f t="shared" si="1"/>
        <v>ΟΚ</v>
      </c>
      <c r="L13" s="12"/>
      <c r="M13" s="5" t="s">
        <v>5</v>
      </c>
      <c r="N13" s="3">
        <f t="shared" si="2"/>
        <v>120</v>
      </c>
      <c r="O13" s="5" t="s">
        <v>5</v>
      </c>
      <c r="P13" s="5">
        <f t="shared" si="3"/>
        <v>60</v>
      </c>
      <c r="Q13" s="3"/>
      <c r="R13" s="3">
        <f t="shared" si="4"/>
        <v>0</v>
      </c>
      <c r="S13" s="3"/>
      <c r="T13" s="3">
        <f t="shared" si="5"/>
        <v>0</v>
      </c>
      <c r="U13" s="3"/>
      <c r="V13" s="3">
        <f t="shared" si="6"/>
        <v>0</v>
      </c>
      <c r="W13" s="3"/>
      <c r="X13" s="3">
        <f t="shared" si="7"/>
        <v>0</v>
      </c>
      <c r="Y13" s="3" t="s">
        <v>2</v>
      </c>
      <c r="Z13" s="3">
        <f t="shared" si="8"/>
        <v>70</v>
      </c>
      <c r="AA13" s="3"/>
      <c r="AB13" s="3">
        <f t="shared" si="9"/>
        <v>0</v>
      </c>
      <c r="AC13" s="3"/>
      <c r="AD13" s="3">
        <f t="shared" si="10"/>
        <v>0</v>
      </c>
      <c r="AE13" s="3"/>
      <c r="AF13" s="4">
        <f t="shared" si="11"/>
        <v>0</v>
      </c>
      <c r="AG13" s="10">
        <f t="shared" si="12"/>
        <v>980.4</v>
      </c>
      <c r="AH13" s="3"/>
    </row>
    <row r="14" spans="1:43" x14ac:dyDescent="0.25">
      <c r="A14" s="3">
        <v>11</v>
      </c>
      <c r="B14" s="6" t="s">
        <v>68</v>
      </c>
      <c r="C14" s="6" t="s">
        <v>89</v>
      </c>
      <c r="D14" s="21" t="s">
        <v>69</v>
      </c>
      <c r="E14" s="16" t="s">
        <v>70</v>
      </c>
      <c r="F14" s="5" t="s">
        <v>5</v>
      </c>
      <c r="G14" s="5">
        <v>7.05</v>
      </c>
      <c r="H14" s="5">
        <f t="shared" si="0"/>
        <v>775.5</v>
      </c>
      <c r="I14" s="3" t="s">
        <v>5</v>
      </c>
      <c r="J14" s="3" t="s">
        <v>5</v>
      </c>
      <c r="K14" s="12" t="str">
        <f t="shared" si="1"/>
        <v>ΟΚ</v>
      </c>
      <c r="L14" s="12"/>
      <c r="M14" s="5" t="s">
        <v>5</v>
      </c>
      <c r="N14" s="3">
        <f t="shared" si="2"/>
        <v>120</v>
      </c>
      <c r="O14" s="5"/>
      <c r="P14" s="5">
        <f t="shared" si="3"/>
        <v>0</v>
      </c>
      <c r="Q14" s="3"/>
      <c r="R14" s="3">
        <f t="shared" si="4"/>
        <v>0</v>
      </c>
      <c r="S14" s="3"/>
      <c r="T14" s="3">
        <f t="shared" si="5"/>
        <v>0</v>
      </c>
      <c r="U14" s="3" t="s">
        <v>6</v>
      </c>
      <c r="V14" s="3">
        <f t="shared" si="6"/>
        <v>50</v>
      </c>
      <c r="W14" s="3"/>
      <c r="X14" s="3">
        <f t="shared" si="7"/>
        <v>0</v>
      </c>
      <c r="Y14" s="3"/>
      <c r="Z14" s="3">
        <f t="shared" si="8"/>
        <v>0</v>
      </c>
      <c r="AA14" s="3"/>
      <c r="AB14" s="3">
        <f t="shared" si="9"/>
        <v>0</v>
      </c>
      <c r="AC14" s="3"/>
      <c r="AD14" s="3">
        <f t="shared" si="10"/>
        <v>0</v>
      </c>
      <c r="AE14" s="3"/>
      <c r="AF14" s="4">
        <f t="shared" si="11"/>
        <v>0</v>
      </c>
      <c r="AG14" s="10">
        <f t="shared" si="12"/>
        <v>945.5</v>
      </c>
      <c r="AH14" s="3"/>
    </row>
    <row r="15" spans="1:43" x14ac:dyDescent="0.25">
      <c r="A15" s="3">
        <v>12</v>
      </c>
      <c r="B15" s="6" t="s">
        <v>43</v>
      </c>
      <c r="C15" s="6" t="s">
        <v>76</v>
      </c>
      <c r="D15" s="21" t="s">
        <v>44</v>
      </c>
      <c r="E15" s="16" t="s">
        <v>35</v>
      </c>
      <c r="F15" s="5" t="s">
        <v>5</v>
      </c>
      <c r="G15" s="5">
        <v>6.72</v>
      </c>
      <c r="H15" s="5">
        <f t="shared" si="0"/>
        <v>739.19999999999993</v>
      </c>
      <c r="I15" s="3" t="s">
        <v>5</v>
      </c>
      <c r="J15" s="3" t="s">
        <v>5</v>
      </c>
      <c r="K15" s="12" t="str">
        <f t="shared" si="1"/>
        <v>ΟΚ</v>
      </c>
      <c r="L15" s="12"/>
      <c r="M15" s="5" t="s">
        <v>5</v>
      </c>
      <c r="N15" s="3">
        <f t="shared" si="2"/>
        <v>120</v>
      </c>
      <c r="O15" s="5" t="s">
        <v>5</v>
      </c>
      <c r="P15" s="5">
        <f t="shared" si="3"/>
        <v>60</v>
      </c>
      <c r="Q15" s="3"/>
      <c r="R15" s="3">
        <f t="shared" si="4"/>
        <v>0</v>
      </c>
      <c r="S15" s="3"/>
      <c r="T15" s="3">
        <f t="shared" si="5"/>
        <v>0</v>
      </c>
      <c r="U15" s="3"/>
      <c r="V15" s="3">
        <f t="shared" si="6"/>
        <v>0</v>
      </c>
      <c r="W15" s="3"/>
      <c r="X15" s="3">
        <f t="shared" si="7"/>
        <v>0</v>
      </c>
      <c r="Y15" s="3"/>
      <c r="Z15" s="3">
        <f t="shared" si="8"/>
        <v>0</v>
      </c>
      <c r="AA15" s="3"/>
      <c r="AB15" s="3">
        <f t="shared" si="9"/>
        <v>0</v>
      </c>
      <c r="AC15" s="3"/>
      <c r="AD15" s="3">
        <f t="shared" si="10"/>
        <v>0</v>
      </c>
      <c r="AE15" s="3"/>
      <c r="AF15" s="4">
        <f t="shared" si="11"/>
        <v>0</v>
      </c>
      <c r="AG15" s="10">
        <f t="shared" si="12"/>
        <v>919.19999999999993</v>
      </c>
      <c r="AH15" s="3"/>
    </row>
    <row r="16" spans="1:43" x14ac:dyDescent="0.25">
      <c r="A16" s="3">
        <v>13</v>
      </c>
      <c r="B16" s="6" t="s">
        <v>47</v>
      </c>
      <c r="C16" s="6" t="s">
        <v>77</v>
      </c>
      <c r="D16" s="21" t="s">
        <v>48</v>
      </c>
      <c r="E16" s="16" t="s">
        <v>45</v>
      </c>
      <c r="F16" s="5" t="s">
        <v>5</v>
      </c>
      <c r="G16" s="5">
        <v>7.28</v>
      </c>
      <c r="H16" s="5">
        <f t="shared" si="0"/>
        <v>800.80000000000007</v>
      </c>
      <c r="I16" s="3" t="s">
        <v>5</v>
      </c>
      <c r="J16" s="3" t="s">
        <v>5</v>
      </c>
      <c r="K16" s="12" t="str">
        <f t="shared" si="1"/>
        <v>ΟΚ</v>
      </c>
      <c r="L16" s="12"/>
      <c r="M16" s="5"/>
      <c r="N16" s="3">
        <f t="shared" si="2"/>
        <v>0</v>
      </c>
      <c r="O16" s="5"/>
      <c r="P16" s="5">
        <f t="shared" si="3"/>
        <v>0</v>
      </c>
      <c r="Q16" s="3"/>
      <c r="R16" s="3">
        <f t="shared" si="4"/>
        <v>0</v>
      </c>
      <c r="S16" s="3"/>
      <c r="T16" s="3">
        <f t="shared" si="5"/>
        <v>0</v>
      </c>
      <c r="U16" s="3" t="s">
        <v>3</v>
      </c>
      <c r="V16" s="3">
        <f t="shared" si="6"/>
        <v>30</v>
      </c>
      <c r="W16" s="3"/>
      <c r="X16" s="3">
        <f t="shared" si="7"/>
        <v>0</v>
      </c>
      <c r="Y16" s="3" t="s">
        <v>2</v>
      </c>
      <c r="Z16" s="3">
        <f t="shared" si="8"/>
        <v>70</v>
      </c>
      <c r="AA16" s="3"/>
      <c r="AB16" s="3">
        <f t="shared" si="9"/>
        <v>0</v>
      </c>
      <c r="AC16" s="3"/>
      <c r="AD16" s="3">
        <f t="shared" si="10"/>
        <v>0</v>
      </c>
      <c r="AE16" s="3"/>
      <c r="AF16" s="4">
        <f t="shared" si="11"/>
        <v>0</v>
      </c>
      <c r="AG16" s="10">
        <f t="shared" si="12"/>
        <v>900.80000000000007</v>
      </c>
      <c r="AH16" s="3"/>
    </row>
    <row r="17" spans="1:34" x14ac:dyDescent="0.25">
      <c r="A17" s="3">
        <v>14</v>
      </c>
      <c r="B17" s="6" t="s">
        <v>73</v>
      </c>
      <c r="C17" s="6" t="s">
        <v>91</v>
      </c>
      <c r="D17" s="21" t="s">
        <v>74</v>
      </c>
      <c r="E17" s="16" t="s">
        <v>29</v>
      </c>
      <c r="F17" s="5" t="s">
        <v>5</v>
      </c>
      <c r="G17" s="5">
        <v>7.12</v>
      </c>
      <c r="H17" s="5">
        <f t="shared" si="0"/>
        <v>783.2</v>
      </c>
      <c r="I17" s="3" t="s">
        <v>5</v>
      </c>
      <c r="J17" s="3" t="s">
        <v>5</v>
      </c>
      <c r="K17" s="12" t="str">
        <f t="shared" si="1"/>
        <v>ΟΚ</v>
      </c>
      <c r="L17" s="12"/>
      <c r="M17" s="5"/>
      <c r="N17" s="3">
        <f t="shared" si="2"/>
        <v>0</v>
      </c>
      <c r="O17" s="5"/>
      <c r="P17" s="5">
        <f t="shared" si="3"/>
        <v>0</v>
      </c>
      <c r="Q17" s="3"/>
      <c r="R17" s="3">
        <f t="shared" si="4"/>
        <v>0</v>
      </c>
      <c r="S17" s="3"/>
      <c r="T17" s="3">
        <f t="shared" si="5"/>
        <v>0</v>
      </c>
      <c r="U17" s="3" t="s">
        <v>2</v>
      </c>
      <c r="V17" s="3">
        <f t="shared" si="6"/>
        <v>70</v>
      </c>
      <c r="W17" s="3"/>
      <c r="X17" s="3">
        <f t="shared" si="7"/>
        <v>0</v>
      </c>
      <c r="Y17" s="3"/>
      <c r="Z17" s="3">
        <f t="shared" si="8"/>
        <v>0</v>
      </c>
      <c r="AA17" s="3"/>
      <c r="AB17" s="3">
        <f t="shared" si="9"/>
        <v>0</v>
      </c>
      <c r="AC17" s="3"/>
      <c r="AD17" s="3">
        <f t="shared" si="10"/>
        <v>0</v>
      </c>
      <c r="AE17" s="3">
        <v>4</v>
      </c>
      <c r="AF17" s="4">
        <f t="shared" si="11"/>
        <v>28</v>
      </c>
      <c r="AG17" s="10">
        <f t="shared" si="12"/>
        <v>881.2</v>
      </c>
      <c r="AH17" s="3"/>
    </row>
    <row r="18" spans="1:34" x14ac:dyDescent="0.25">
      <c r="A18" s="3">
        <v>15</v>
      </c>
      <c r="B18" s="6" t="s">
        <v>65</v>
      </c>
      <c r="C18" s="6" t="s">
        <v>88</v>
      </c>
      <c r="D18" s="21" t="s">
        <v>66</v>
      </c>
      <c r="E18" s="16" t="s">
        <v>67</v>
      </c>
      <c r="F18" s="5" t="s">
        <v>5</v>
      </c>
      <c r="G18" s="5">
        <v>6.58</v>
      </c>
      <c r="H18" s="5">
        <f t="shared" si="0"/>
        <v>723.8</v>
      </c>
      <c r="I18" s="3" t="s">
        <v>5</v>
      </c>
      <c r="J18" s="3" t="s">
        <v>5</v>
      </c>
      <c r="K18" s="12" t="str">
        <f t="shared" si="1"/>
        <v>ΟΚ</v>
      </c>
      <c r="L18" s="12"/>
      <c r="M18" s="5"/>
      <c r="N18" s="3">
        <f t="shared" si="2"/>
        <v>0</v>
      </c>
      <c r="O18" s="5"/>
      <c r="P18" s="5">
        <f t="shared" si="3"/>
        <v>0</v>
      </c>
      <c r="Q18" s="3"/>
      <c r="R18" s="3">
        <f t="shared" si="4"/>
        <v>0</v>
      </c>
      <c r="S18" s="3"/>
      <c r="T18" s="3">
        <f t="shared" si="5"/>
        <v>0</v>
      </c>
      <c r="U18" s="3"/>
      <c r="V18" s="3">
        <f t="shared" si="6"/>
        <v>0</v>
      </c>
      <c r="W18" s="3"/>
      <c r="X18" s="3">
        <f t="shared" si="7"/>
        <v>0</v>
      </c>
      <c r="Y18" s="3"/>
      <c r="Z18" s="3">
        <f t="shared" si="8"/>
        <v>0</v>
      </c>
      <c r="AA18" s="3"/>
      <c r="AB18" s="3">
        <f t="shared" si="9"/>
        <v>0</v>
      </c>
      <c r="AC18" s="3"/>
      <c r="AD18" s="3">
        <f t="shared" si="10"/>
        <v>0</v>
      </c>
      <c r="AE18" s="3"/>
      <c r="AF18" s="4">
        <f t="shared" si="11"/>
        <v>0</v>
      </c>
      <c r="AG18" s="10">
        <f t="shared" si="12"/>
        <v>723.8</v>
      </c>
      <c r="AH18" s="3"/>
    </row>
    <row r="19" spans="1:34" x14ac:dyDescent="0.25">
      <c r="A19" s="3">
        <v>16</v>
      </c>
      <c r="B19" s="6" t="s">
        <v>71</v>
      </c>
      <c r="C19" s="6" t="s">
        <v>90</v>
      </c>
      <c r="D19" s="21" t="s">
        <v>72</v>
      </c>
      <c r="E19" s="16" t="s">
        <v>42</v>
      </c>
      <c r="F19" s="5" t="s">
        <v>5</v>
      </c>
      <c r="G19" s="5">
        <v>6.3</v>
      </c>
      <c r="H19" s="5">
        <f t="shared" si="0"/>
        <v>693</v>
      </c>
      <c r="I19" s="3" t="s">
        <v>5</v>
      </c>
      <c r="J19" s="3" t="s">
        <v>5</v>
      </c>
      <c r="K19" s="12" t="str">
        <f t="shared" si="1"/>
        <v>ΟΚ</v>
      </c>
      <c r="L19" s="12"/>
      <c r="M19" s="5"/>
      <c r="N19" s="3">
        <f t="shared" si="2"/>
        <v>0</v>
      </c>
      <c r="O19" s="5"/>
      <c r="P19" s="5">
        <f t="shared" si="3"/>
        <v>0</v>
      </c>
      <c r="Q19" s="3"/>
      <c r="R19" s="3">
        <f t="shared" si="4"/>
        <v>0</v>
      </c>
      <c r="S19" s="3"/>
      <c r="T19" s="3">
        <f t="shared" si="5"/>
        <v>0</v>
      </c>
      <c r="U19" s="3"/>
      <c r="V19" s="3">
        <f t="shared" si="6"/>
        <v>0</v>
      </c>
      <c r="W19" s="3"/>
      <c r="X19" s="3">
        <f t="shared" si="7"/>
        <v>0</v>
      </c>
      <c r="Y19" s="3"/>
      <c r="Z19" s="3">
        <f t="shared" si="8"/>
        <v>0</v>
      </c>
      <c r="AA19" s="3"/>
      <c r="AB19" s="3">
        <f t="shared" si="9"/>
        <v>0</v>
      </c>
      <c r="AC19" s="3"/>
      <c r="AD19" s="3">
        <f t="shared" si="10"/>
        <v>0</v>
      </c>
      <c r="AE19" s="3"/>
      <c r="AF19" s="4">
        <f t="shared" si="11"/>
        <v>0</v>
      </c>
      <c r="AG19" s="10">
        <f t="shared" si="12"/>
        <v>693</v>
      </c>
      <c r="AH19" s="3"/>
    </row>
    <row r="20" spans="1:34" x14ac:dyDescent="0.25">
      <c r="D20" s="24"/>
    </row>
  </sheetData>
  <sortState ref="A3:AG19">
    <sortCondition descending="1" ref="AG3:AG19"/>
  </sortState>
  <mergeCells count="4">
    <mergeCell ref="A1:E1"/>
    <mergeCell ref="A2:E2"/>
    <mergeCell ref="F2:J2"/>
    <mergeCell ref="M2:AF2"/>
  </mergeCells>
  <dataValidations count="12">
    <dataValidation type="list" allowBlank="1" showInputMessage="1" showErrorMessage="1" sqref="U19 Y14:Y19 Y6 Y8 U5 Y4 W5" xr:uid="{00000000-0002-0000-0100-000000000000}">
      <formula1>$AQ$4:$AQ$5</formula1>
    </dataValidation>
    <dataValidation type="list" allowBlank="1" showInputMessage="1" showErrorMessage="1" sqref="S4:S6 AA11:AA19 AA4:AA6 F11:F13 O11:O19 O4:O6 L11:M19 L4:M6 Q11:Q19 Q4:Q6 Q8:Q9 I4:J4 O8:O9 AA8:AA9 S8:S9 F4 L8:M9 S11:S19" xr:uid="{00000000-0002-0000-0100-000001000000}">
      <formula1>$AP$4:$AP$5</formula1>
    </dataValidation>
    <dataValidation type="list" allowBlank="1" showInputMessage="1" showErrorMessage="1" sqref="W4 U4 W8:W9 U8:U9 U17:U18 W11:W19 W6 U11:U15" xr:uid="{00000000-0002-0000-0100-000002000000}">
      <formula1>$AQ$4:$AQ$11</formula1>
    </dataValidation>
    <dataValidation type="list" allowBlank="1" showInputMessage="1" showErrorMessage="1" sqref="F5:F10 I5:J19 O7 M10 F14:F19" xr:uid="{00000000-0002-0000-0100-000003000000}">
      <formula1>$AP$4:$AP$19</formula1>
    </dataValidation>
    <dataValidation type="decimal" allowBlank="1" showInputMessage="1" showErrorMessage="1" sqref="G4:G19" xr:uid="{00000000-0002-0000-0100-000004000000}">
      <formula1>5</formula1>
      <formula2>10</formula2>
    </dataValidation>
    <dataValidation type="whole" allowBlank="1" showInputMessage="1" showErrorMessage="1" errorTitle="ΠΡΟΣΟΧΗ!" error="ΑΠΟ 1 ΕΩΣ 84 ΜΗΝΕΣ" sqref="AE4:AE19" xr:uid="{00000000-0002-0000-0100-000005000000}">
      <formula1>1</formula1>
      <formula2>84</formula2>
    </dataValidation>
    <dataValidation type="whole" allowBlank="1" showInputMessage="1" showErrorMessage="1" errorTitle="ΠΡΟΣΟΧΗ!" error="ΑΠΟ 1 ΕΩΣ 24 ΜΗΝΕΣ" sqref="AC4:AC19" xr:uid="{00000000-0002-0000-0100-000006000000}">
      <formula1>1</formula1>
      <formula2>24</formula2>
    </dataValidation>
    <dataValidation type="list" allowBlank="1" showInputMessage="1" showErrorMessage="1" sqref="U6 U16" xr:uid="{00000000-0002-0000-0100-000007000000}">
      <formula1>$AM$4:$AM$11</formula1>
    </dataValidation>
    <dataValidation type="list" allowBlank="1" showInputMessage="1" showErrorMessage="1" sqref="Y9:Y13 Y5 Y7" xr:uid="{00000000-0002-0000-0100-000008000000}">
      <formula1>$AQ$4:$AQ$19</formula1>
    </dataValidation>
    <dataValidation type="list" allowBlank="1" showInputMessage="1" showErrorMessage="1" sqref="L10 O10 Q10 AA10 L7:M7 Q7 S7 S10" xr:uid="{00000000-0002-0000-0100-000009000000}">
      <formula1>$AO$4:$AO$5</formula1>
    </dataValidation>
    <dataValidation type="list" allowBlank="1" showInputMessage="1" showErrorMessage="1" sqref="W10 U10 U7 W7" xr:uid="{00000000-0002-0000-0100-00000A000000}">
      <formula1>$AP$4:$AP$11</formula1>
    </dataValidation>
    <dataValidation type="list" allowBlank="1" showInputMessage="1" showErrorMessage="1" sqref="AA7" xr:uid="{00000000-0002-0000-0100-00000B000000}">
      <formula1>$AL$5:$AL$11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D13" sqref="D13"/>
    </sheetView>
  </sheetViews>
  <sheetFormatPr defaultRowHeight="15" x14ac:dyDescent="0.25"/>
  <cols>
    <col min="1" max="1" width="5.5703125" style="1" customWidth="1"/>
    <col min="2" max="2" width="23.7109375" style="1" customWidth="1"/>
    <col min="3" max="3" width="14.85546875" style="1" customWidth="1"/>
    <col min="4" max="31" width="35.85546875" style="1" customWidth="1"/>
    <col min="32" max="16384" width="9.140625" style="1"/>
  </cols>
  <sheetData>
    <row r="1" spans="1:12" ht="55.5" customHeight="1" x14ac:dyDescent="0.3">
      <c r="A1" s="34" t="s">
        <v>101</v>
      </c>
      <c r="B1" s="35"/>
      <c r="C1" s="35"/>
      <c r="D1" s="3"/>
    </row>
    <row r="2" spans="1:12" s="2" customFormat="1" ht="15.75" customHeight="1" x14ac:dyDescent="0.25">
      <c r="A2" s="32" t="s">
        <v>7</v>
      </c>
      <c r="B2" s="32"/>
      <c r="C2" s="32"/>
      <c r="D2" s="26"/>
    </row>
    <row r="3" spans="1:12" s="9" customFormat="1" ht="94.5" customHeight="1" x14ac:dyDescent="0.25">
      <c r="A3" s="6" t="s">
        <v>1</v>
      </c>
      <c r="B3" s="6" t="s">
        <v>23</v>
      </c>
      <c r="C3" s="6" t="s">
        <v>75</v>
      </c>
      <c r="D3" s="17" t="s">
        <v>102</v>
      </c>
    </row>
    <row r="4" spans="1:12" x14ac:dyDescent="0.25">
      <c r="A4" s="3">
        <v>1</v>
      </c>
      <c r="B4" s="19" t="s">
        <v>92</v>
      </c>
      <c r="C4" s="19" t="s">
        <v>93</v>
      </c>
      <c r="D4" s="19" t="s">
        <v>94</v>
      </c>
      <c r="L4" s="1" t="s">
        <v>3</v>
      </c>
    </row>
    <row r="5" spans="1:12" ht="30" x14ac:dyDescent="0.25">
      <c r="A5" s="3">
        <v>2</v>
      </c>
      <c r="B5" s="19" t="s">
        <v>95</v>
      </c>
      <c r="C5" s="19" t="s">
        <v>96</v>
      </c>
      <c r="D5" s="23" t="s">
        <v>97</v>
      </c>
    </row>
    <row r="6" spans="1:12" ht="30" x14ac:dyDescent="0.25">
      <c r="A6" s="3">
        <v>3</v>
      </c>
      <c r="B6" s="19" t="s">
        <v>98</v>
      </c>
      <c r="C6" s="19" t="s">
        <v>99</v>
      </c>
      <c r="D6" s="23" t="s">
        <v>100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ΠΕ26Δ_ΠΡΟΣΛΗΠΤΕΟΣ</vt:lpstr>
      <vt:lpstr>26Δ_ΓΕΝΙΚΗ ΚΑΤΑΤΑΞΗ</vt:lpstr>
      <vt:lpstr>ΠΕ26Δ_ΑΠΟΡΡΙΠΤΕΟΙ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2018-07-11T08:00:05Z</cp:lastPrinted>
  <dcterms:created xsi:type="dcterms:W3CDTF">2017-10-23T05:29:48Z</dcterms:created>
  <dcterms:modified xsi:type="dcterms:W3CDTF">2018-11-29T11:39:06Z</dcterms:modified>
</cp:coreProperties>
</file>