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2015"/>
  </bookViews>
  <sheets>
    <sheet name="26Γ_ΠΡΟΣΛΗΠΤΕΟΣ" sheetId="10" r:id="rId1"/>
    <sheet name="26Γ_ΓΕΝΙΚΗ ΚΑΤΑΤΑΞΗ" sheetId="7" r:id="rId2"/>
    <sheet name="26Γ_ΑΠΟΡΡΙΠΤΕΟΙ" sheetId="9" r:id="rId3"/>
  </sheets>
  <calcPr calcId="125725"/>
</workbook>
</file>

<file path=xl/calcChain.xml><?xml version="1.0" encoding="utf-8"?>
<calcChain xmlns="http://schemas.openxmlformats.org/spreadsheetml/2006/main">
  <c r="AF4" i="10"/>
  <c r="AD4"/>
  <c r="AB4"/>
  <c r="Z4"/>
  <c r="X4"/>
  <c r="V4"/>
  <c r="T4"/>
  <c r="R4"/>
  <c r="P4"/>
  <c r="N4"/>
  <c r="K4"/>
  <c r="H4"/>
  <c r="AG4" s="1"/>
  <c r="AB5" i="9"/>
  <c r="Z5"/>
  <c r="X5"/>
  <c r="V5"/>
  <c r="T5"/>
  <c r="R5"/>
  <c r="P5"/>
  <c r="N5"/>
  <c r="L5"/>
  <c r="I5"/>
  <c r="F5"/>
  <c r="AB4"/>
  <c r="Z4"/>
  <c r="X4"/>
  <c r="V4"/>
  <c r="T4"/>
  <c r="R4"/>
  <c r="P4"/>
  <c r="N4"/>
  <c r="L4"/>
  <c r="I4"/>
  <c r="F4"/>
  <c r="AB3"/>
  <c r="Z3"/>
  <c r="X3"/>
  <c r="V3"/>
  <c r="T3"/>
  <c r="R3"/>
  <c r="P3"/>
  <c r="N3"/>
  <c r="L3"/>
  <c r="I3"/>
  <c r="F3"/>
  <c r="V17" i="7" l="1"/>
  <c r="P15"/>
  <c r="AB13"/>
  <c r="Z13"/>
  <c r="N13"/>
  <c r="AD13"/>
  <c r="X13"/>
  <c r="R13"/>
  <c r="T13"/>
  <c r="P13"/>
  <c r="V13"/>
  <c r="AF14"/>
  <c r="AD14"/>
  <c r="AB14"/>
  <c r="Z14"/>
  <c r="X14"/>
  <c r="V14"/>
  <c r="T14"/>
  <c r="R14"/>
  <c r="P14"/>
  <c r="N14"/>
  <c r="K14"/>
  <c r="H14"/>
  <c r="Z7"/>
  <c r="N7"/>
  <c r="K7"/>
  <c r="AF7"/>
  <c r="AD7"/>
  <c r="AB7"/>
  <c r="X7"/>
  <c r="V7"/>
  <c r="T7"/>
  <c r="R7"/>
  <c r="P7"/>
  <c r="H7"/>
  <c r="K13"/>
  <c r="H13"/>
  <c r="H9"/>
  <c r="K9"/>
  <c r="N9"/>
  <c r="P9"/>
  <c r="R9"/>
  <c r="T9"/>
  <c r="V9"/>
  <c r="X9"/>
  <c r="Z9"/>
  <c r="AB9"/>
  <c r="AD9"/>
  <c r="AF9"/>
  <c r="H15"/>
  <c r="K15"/>
  <c r="N15"/>
  <c r="R15"/>
  <c r="T15"/>
  <c r="V15"/>
  <c r="X15"/>
  <c r="Z15"/>
  <c r="AB15"/>
  <c r="AD15"/>
  <c r="AF15"/>
  <c r="H5"/>
  <c r="AG14" l="1"/>
  <c r="AG13"/>
  <c r="AG7"/>
  <c r="AG9"/>
  <c r="AG15"/>
  <c r="AF17"/>
  <c r="AD17"/>
  <c r="AB17"/>
  <c r="Z17"/>
  <c r="X17"/>
  <c r="T17"/>
  <c r="R17"/>
  <c r="P17"/>
  <c r="N17"/>
  <c r="K17"/>
  <c r="H17"/>
  <c r="AF19"/>
  <c r="AD19"/>
  <c r="AB19"/>
  <c r="Z19"/>
  <c r="X19"/>
  <c r="V19"/>
  <c r="T19"/>
  <c r="R19"/>
  <c r="P19"/>
  <c r="N19"/>
  <c r="K19"/>
  <c r="H19"/>
  <c r="AF18"/>
  <c r="AD18"/>
  <c r="AB18"/>
  <c r="Z18"/>
  <c r="X18"/>
  <c r="V18"/>
  <c r="T18"/>
  <c r="R18"/>
  <c r="P18"/>
  <c r="N18"/>
  <c r="K18"/>
  <c r="H18"/>
  <c r="AF16"/>
  <c r="AD16"/>
  <c r="AB16"/>
  <c r="Z16"/>
  <c r="X16"/>
  <c r="V16"/>
  <c r="T16"/>
  <c r="R16"/>
  <c r="P16"/>
  <c r="N16"/>
  <c r="K16"/>
  <c r="H16"/>
  <c r="AF4"/>
  <c r="AD4"/>
  <c r="AB4"/>
  <c r="Z4"/>
  <c r="X4"/>
  <c r="V4"/>
  <c r="T4"/>
  <c r="R4"/>
  <c r="P4"/>
  <c r="N4"/>
  <c r="K4"/>
  <c r="H4"/>
  <c r="AF5"/>
  <c r="AD5"/>
  <c r="AB5"/>
  <c r="Z5"/>
  <c r="X5"/>
  <c r="V5"/>
  <c r="T5"/>
  <c r="R5"/>
  <c r="P5"/>
  <c r="N5"/>
  <c r="K5"/>
  <c r="AF8"/>
  <c r="AD8"/>
  <c r="AB8"/>
  <c r="Z8"/>
  <c r="X8"/>
  <c r="V8"/>
  <c r="T8"/>
  <c r="R8"/>
  <c r="P8"/>
  <c r="N8"/>
  <c r="K8"/>
  <c r="H8"/>
  <c r="AF20"/>
  <c r="AD20"/>
  <c r="AB20"/>
  <c r="Z20"/>
  <c r="X20"/>
  <c r="V20"/>
  <c r="T20"/>
  <c r="R20"/>
  <c r="P20"/>
  <c r="N20"/>
  <c r="K20"/>
  <c r="H20"/>
  <c r="AF10"/>
  <c r="AD10"/>
  <c r="AB10"/>
  <c r="Z10"/>
  <c r="X10"/>
  <c r="V10"/>
  <c r="T10"/>
  <c r="R10"/>
  <c r="P10"/>
  <c r="N10"/>
  <c r="K10"/>
  <c r="H10"/>
  <c r="AF11"/>
  <c r="AD11"/>
  <c r="AB11"/>
  <c r="Z11"/>
  <c r="X11"/>
  <c r="V11"/>
  <c r="T11"/>
  <c r="R11"/>
  <c r="P11"/>
  <c r="N11"/>
  <c r="K11"/>
  <c r="H11"/>
  <c r="AF6"/>
  <c r="AD6"/>
  <c r="AB6"/>
  <c r="Z6"/>
  <c r="X6"/>
  <c r="V6"/>
  <c r="T6"/>
  <c r="R6"/>
  <c r="P6"/>
  <c r="N6"/>
  <c r="K6"/>
  <c r="H6"/>
  <c r="AF12"/>
  <c r="AD12"/>
  <c r="AB12"/>
  <c r="Z12"/>
  <c r="X12"/>
  <c r="V12"/>
  <c r="T12"/>
  <c r="R12"/>
  <c r="P12"/>
  <c r="N12"/>
  <c r="K12"/>
  <c r="H12"/>
  <c r="AG12" l="1"/>
  <c r="AG6"/>
  <c r="AG11"/>
  <c r="AG10"/>
  <c r="AG20"/>
  <c r="AG8"/>
  <c r="AG5"/>
  <c r="AG4"/>
  <c r="AG16"/>
  <c r="AG18"/>
  <c r="AG19"/>
  <c r="AG17"/>
</calcChain>
</file>

<file path=xl/sharedStrings.xml><?xml version="1.0" encoding="utf-8"?>
<sst xmlns="http://schemas.openxmlformats.org/spreadsheetml/2006/main" count="252" uniqueCount="107">
  <si>
    <t>ΤΥΠΙΚΑ ΠΡΟΣΟΝΤΑ</t>
  </si>
  <si>
    <t>Α/Α</t>
  </si>
  <si>
    <t>ΑΡΙΣΤΗ</t>
  </si>
  <si>
    <t>ΚΑΛΗ</t>
  </si>
  <si>
    <t>ΜΟΡΙΑ</t>
  </si>
  <si>
    <t>ΝΑΙ</t>
  </si>
  <si>
    <t>ΣΤΟΙΧΕΙΑ ΥΠΟΨΗΦΙΟΥ</t>
  </si>
  <si>
    <t>ΕΠΩΝΥΜΟ</t>
  </si>
  <si>
    <t>ΟΝΟΜΑ</t>
  </si>
  <si>
    <t>ΣΥΝΟΛΟ ΜΟΡΙΩΝ</t>
  </si>
  <si>
    <t>ΒΑΘΜΟΣ ΤΙΤΛΟΥ ΣΠΟΥΔΩΝ</t>
  </si>
  <si>
    <t>ΕΝΤΟΠΙΟΤΗΤΑ</t>
  </si>
  <si>
    <t>ΟΧΙ</t>
  </si>
  <si>
    <t>ΓΝΩΣΗ ΧΕΙΡΙΣΜΟΥ Η/Υ (κωδ. 147)</t>
  </si>
  <si>
    <t>ΜΕΤΑΠΤΥΧΙΑΚΟΣ ΤΙΤΛΟΣ ΣΤΟ ΓΝΩΣΤΙΚΟ ΑΝΤΙΚΕΙΜΕΝΟ (κωδ. 201)</t>
  </si>
  <si>
    <t>ΜΕΤΑΠΤΥΧΙΑΚΟΣ ΤΙΤΛΟΣ ΣΕ ΑΛΛΟ ΓΝΩΣΤΙΚΟ ΑΝΤΙΚΕΙΜΕΝΟ (κωδ. 202)</t>
  </si>
  <si>
    <t>ΔΙΔΑΚΤΟΡΙΚΟΣ ΤΙΤΛΟΣ ΣΤΟ ΓΝΩΣΤΙΚΟ ΑΝΤΙΚΕΙΜΕΝΟ (κωδ. 203)</t>
  </si>
  <si>
    <t>ΔΙΔΑΚΤΟΡΙΚΟΣ ΤΙΤΛΟΣ ΣΕ ΑΛΛΟ ΓΝΩΣΤΙΚΟ ΑΝΤΙΚΕΙΜΕΝΟ (κωδ. 204)</t>
  </si>
  <si>
    <t>ΓΝΩΣΗ ΔΕΥΤΕΡΗΣ ΞΕΝΗΣ ΓΛΩΣΣΑΣ (κωδ. 205)</t>
  </si>
  <si>
    <t>ΓΝΩΣΗ ΤΡΙΤΗΣ ΞΕΝΗΣ ΓΛΩΣΣΑΣ (κωδ. 206)</t>
  </si>
  <si>
    <t>ΔΕΥΤΕΡΟΣ ΤΙΤΛΟΣ ΣΠΟΥΔΩΝ ΣΤΟ ΓΝΩΣΤΙΚΟ ΑΝΤΙΚΕΙΜΕΝΟ (κωδ. 208)</t>
  </si>
  <si>
    <t>ΠΡΟΣΘΕΤΑ - ΜΟΡΙΟΔΟΤΟΥΜΕΝΑ ΠΡΟΣΟΝΤΑ</t>
  </si>
  <si>
    <t>ΑΡΙΘΜΟΣ ΠΡΩΤΟΚΟΛΛΟΥ ΑΙΤΗΣΗΣ</t>
  </si>
  <si>
    <t xml:space="preserve">ΠΟΛΥ ΚΑΛΗ ΓΝΩΣΗ ΑΓΓΛΙΚΗΣ ΓΛΩΣΣΑΣ (κωδ. 149) </t>
  </si>
  <si>
    <t>ΓΝΩΣΗ ΑΓΓΛΙΚΗΣ ΓΛΩΣΣΑΣ (κωδ. 207)</t>
  </si>
  <si>
    <t xml:space="preserve">ΕΜΠΕΙΡΙΑ ΣΕ Β/ΘΜΙΟ Ή Γ/ΘΜΙΟ ΝΟΣΗΛΕΥΤΙΚΟ ΙΔΡΥΜΑ (έως και 24 μήνες) (κωδ. 211) </t>
  </si>
  <si>
    <t>ΕΜΠΕΙΡΙΑ ΣΤΟ ΑΝΤΙΚΕΙΜΕΝΟ (έως και 84 μήνες) (κωδ. 212)</t>
  </si>
  <si>
    <t>617/26-09-2018</t>
  </si>
  <si>
    <t>ΚΩΝΣΤΑΝΤΙΝΟΣ</t>
  </si>
  <si>
    <t>2584/08-10-2018</t>
  </si>
  <si>
    <t>ΒΑΣΙΛΟΠΟΥΛΟΥ</t>
  </si>
  <si>
    <t>ΕΙΡΗΝΗ</t>
  </si>
  <si>
    <t>2340/02-10-2018</t>
  </si>
  <si>
    <t>ΒΟΥΤΣΗ</t>
  </si>
  <si>
    <t>ΘΕΟΔΩΡΑ</t>
  </si>
  <si>
    <t>976/27-09-2018</t>
  </si>
  <si>
    <t>ΔΕΣΠΟΤΕΡΗΣ</t>
  </si>
  <si>
    <t>ΓΡΗΓΟΡΙΟΣ</t>
  </si>
  <si>
    <t>170/20-09-2018</t>
  </si>
  <si>
    <t>2236/01-10-2018</t>
  </si>
  <si>
    <t>ΜΑΡΙΑ</t>
  </si>
  <si>
    <t>2557/03-10-2018</t>
  </si>
  <si>
    <t>ΚΑΤΣΙΚΑ</t>
  </si>
  <si>
    <t>676/26-09-2018</t>
  </si>
  <si>
    <t>ΚΟΛΙΑΜΠΕΤΣΟΣ</t>
  </si>
  <si>
    <t>ΕΜΜΑΝΟΥΗΛ</t>
  </si>
  <si>
    <t>261/24-09-2018</t>
  </si>
  <si>
    <t>ΚΟΣΜΑ</t>
  </si>
  <si>
    <t>1697/01-10-2018</t>
  </si>
  <si>
    <t>ΚΟΤΖΑΚΟΛΙΟΣ</t>
  </si>
  <si>
    <t>ΑΘΑΝΑΣΙΟΣ</t>
  </si>
  <si>
    <t>1255/28-09-2018</t>
  </si>
  <si>
    <t>ΜΗΝΔΡΙΝΟΥ</t>
  </si>
  <si>
    <t>ΣΤΥΛΙΑΝΗ</t>
  </si>
  <si>
    <t>2320/02-10-2018</t>
  </si>
  <si>
    <t>ΝΑΣΤΟΣ</t>
  </si>
  <si>
    <t>ΔΗΜΟΣΘΕΝΗΣ</t>
  </si>
  <si>
    <t>592/26-09-2018</t>
  </si>
  <si>
    <t>ΝΤΕΛΛΑΣ</t>
  </si>
  <si>
    <t>ΧΡΗΣΤΟΣ</t>
  </si>
  <si>
    <t>1717/01-10-2018</t>
  </si>
  <si>
    <t>ΠΑΛΛΗ</t>
  </si>
  <si>
    <t>ΔΑΡΕΙΑ</t>
  </si>
  <si>
    <t>1904/01-10-2018</t>
  </si>
  <si>
    <t>ΠΑΝΑΓΟΠΟΥΛΟΥ</t>
  </si>
  <si>
    <t>ΠΑΡΑΣΚΕΥΗ</t>
  </si>
  <si>
    <t>1941/01-10-2018</t>
  </si>
  <si>
    <t>ΠΑΠΑΔΗΜΗΤΡΙΟΥ</t>
  </si>
  <si>
    <t>ΔΟΝΑΤΟΣ</t>
  </si>
  <si>
    <t>2226/01-10-2018</t>
  </si>
  <si>
    <t>ΣΕΜΠΟΥ</t>
  </si>
  <si>
    <t>ΓΑΡΥΦΑΛΙΑ</t>
  </si>
  <si>
    <t>1054/27-09-2018</t>
  </si>
  <si>
    <t>ΣΤΕΡΓΙΑΚΑΣ</t>
  </si>
  <si>
    <t>ΑΔΤ</t>
  </si>
  <si>
    <t>ΚΑΚΑΪΤΣΑ</t>
  </si>
  <si>
    <t>**8984</t>
  </si>
  <si>
    <t>**4700</t>
  </si>
  <si>
    <t>**2335</t>
  </si>
  <si>
    <t>**9895</t>
  </si>
  <si>
    <t>**0228</t>
  </si>
  <si>
    <t>**5458</t>
  </si>
  <si>
    <t>**0106</t>
  </si>
  <si>
    <t>ΒΑΪΑΝΟΣ</t>
  </si>
  <si>
    <t>**5654</t>
  </si>
  <si>
    <t>**0661</t>
  </si>
  <si>
    <t>**8472</t>
  </si>
  <si>
    <t>**2767</t>
  </si>
  <si>
    <t>**1701</t>
  </si>
  <si>
    <t>**8822</t>
  </si>
  <si>
    <t>**6276</t>
  </si>
  <si>
    <t>**0808</t>
  </si>
  <si>
    <t>**2152</t>
  </si>
  <si>
    <t>**5560</t>
  </si>
  <si>
    <t>ΤΙΤΛΟΣ ΣΠΟΥΔΩΝ (κωδ. 011)</t>
  </si>
  <si>
    <t>**0929</t>
  </si>
  <si>
    <t>2524/2-10-2018</t>
  </si>
  <si>
    <t>**7431</t>
  </si>
  <si>
    <t>ΑΙΤΗΣΗ ΣΕ ΔΥΟ ΕΙΔΙΚΟΤΗΤΕΣ 25, 26Α, 26Β, 26Γ (ΑΞΙΟΛΟΓΗΘΗΚΕ 25)</t>
  </si>
  <si>
    <t>2277/1-10-2018</t>
  </si>
  <si>
    <t>**1814</t>
  </si>
  <si>
    <t>ΑΙΤΗΣΗ ΣΕ ΔΥΟ ΕΙΔΙΚΟΤΗΤΕΣ 25, 26Α, 26Β, 26Γ, 26 (ΑΞΙΟΛΟΓΗΘΗΚΕ 25)</t>
  </si>
  <si>
    <t>ΠΕ26γ - ΔΙΟΙΚΗΤΙΚΟΥ
ΠΡΟΣΩΡΙΝΟΣ ΠΙΝΑΚΑΣ ΓΕΝΙΚΗΣ ΚΑΤΑΤΑΞΗΣ (χωρίς γενική εμπειρία)</t>
  </si>
  <si>
    <t>ΠΕ26γ - ΔΙΟΙΚΗΤΙΚΟΥ
ΠΡΟΣΩΡΙΝΟΣ ΠΙΝΑΚΑΣ ΑΠΟΡΡΙΠΤΕΩΝ</t>
  </si>
  <si>
    <t>ΑΙΤΙΟΛΟΓΙΑ ΑΠΟΡΡΙΨΗΣ</t>
  </si>
  <si>
    <t>ΠΕ26γ - ΔΙΟΙΚΗΤΙΚΟΥ
ΠΡΟΣΩΡΙΝΟΣ ΠΙΝΑΚΑΣ ΠΡΟΣΛΗΠΤΕΩΝ 
1 θέση χωρίς γενική εμπειρία</t>
  </si>
  <si>
    <t>ΠΑΡΑΤΗΡΗΣΕΙΣ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</si>
</sst>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0" xfId="0" applyFill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6"/>
  <sheetViews>
    <sheetView tabSelected="1" workbookViewId="0">
      <selection sqref="A1:E1"/>
    </sheetView>
  </sheetViews>
  <sheetFormatPr defaultRowHeight="15"/>
  <cols>
    <col min="1" max="1" width="4.85546875" style="1" customWidth="1"/>
    <col min="2" max="2" width="26.7109375" style="1" customWidth="1"/>
    <col min="3" max="3" width="14.85546875" style="1" customWidth="1"/>
    <col min="4" max="4" width="25.140625" style="1" customWidth="1"/>
    <col min="5" max="5" width="25.28515625" style="1" customWidth="1"/>
    <col min="6" max="7" width="9.7109375" style="1" customWidth="1"/>
    <col min="8" max="8" width="7.28515625" style="1" customWidth="1"/>
    <col min="9" max="9" width="10.7109375" style="1" customWidth="1"/>
    <col min="10" max="10" width="10.85546875" style="1" customWidth="1"/>
    <col min="11" max="11" width="15" style="1" customWidth="1"/>
    <col min="12" max="12" width="14" style="1" customWidth="1"/>
    <col min="13" max="13" width="16.28515625" style="1" customWidth="1"/>
    <col min="14" max="14" width="7.28515625" style="1" customWidth="1"/>
    <col min="15" max="15" width="16.140625" style="1" customWidth="1"/>
    <col min="16" max="16" width="7.28515625" style="1" customWidth="1"/>
    <col min="17" max="17" width="13.85546875" style="1" customWidth="1"/>
    <col min="18" max="18" width="7.28515625" style="1" customWidth="1"/>
    <col min="19" max="19" width="15.28515625" style="1" customWidth="1"/>
    <col min="20" max="20" width="7.28515625" style="1" customWidth="1"/>
    <col min="21" max="21" width="10.7109375" style="1" customWidth="1"/>
    <col min="22" max="22" width="7.28515625" style="1" customWidth="1"/>
    <col min="23" max="23" width="11.42578125" style="1" customWidth="1"/>
    <col min="24" max="24" width="7.28515625" style="1" customWidth="1"/>
    <col min="25" max="25" width="11.42578125" style="1" customWidth="1"/>
    <col min="26" max="26" width="7.28515625" style="1" customWidth="1"/>
    <col min="27" max="27" width="14.5703125" style="1" customWidth="1"/>
    <col min="28" max="28" width="7.28515625" style="1" customWidth="1"/>
    <col min="29" max="29" width="18.5703125" style="1" customWidth="1"/>
    <col min="30" max="30" width="7.140625" style="1" customWidth="1"/>
    <col min="31" max="31" width="14.140625" style="1" hidden="1" customWidth="1"/>
    <col min="32" max="32" width="7.85546875" style="1" hidden="1" customWidth="1"/>
    <col min="33" max="33" width="9.5703125" style="1" customWidth="1"/>
    <col min="34" max="40" width="9.140625" style="1"/>
    <col min="41" max="43" width="9.140625" style="1" hidden="1" customWidth="1"/>
    <col min="44" max="16384" width="9.140625" style="1"/>
  </cols>
  <sheetData>
    <row r="1" spans="1:41" ht="57" customHeight="1">
      <c r="A1" s="25" t="s">
        <v>105</v>
      </c>
      <c r="B1" s="26"/>
      <c r="C1" s="26"/>
      <c r="D1" s="26"/>
      <c r="E1" s="26"/>
      <c r="F1" s="5"/>
      <c r="G1" s="5"/>
      <c r="H1" s="5"/>
      <c r="I1" s="3"/>
      <c r="J1" s="3"/>
      <c r="K1" s="12"/>
      <c r="L1" s="12"/>
      <c r="M1" s="5"/>
      <c r="N1" s="5"/>
      <c r="O1" s="5"/>
      <c r="P1" s="5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</row>
    <row r="2" spans="1:41" s="2" customFormat="1" ht="15.75">
      <c r="A2" s="27" t="s">
        <v>6</v>
      </c>
      <c r="B2" s="28"/>
      <c r="C2" s="28"/>
      <c r="D2" s="28"/>
      <c r="E2" s="28"/>
      <c r="F2" s="29" t="s">
        <v>0</v>
      </c>
      <c r="G2" s="29"/>
      <c r="H2" s="29"/>
      <c r="I2" s="30"/>
      <c r="J2" s="30"/>
      <c r="K2" s="13"/>
      <c r="L2" s="13"/>
      <c r="M2" s="28" t="s">
        <v>21</v>
      </c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31"/>
      <c r="AG2" s="32" t="s">
        <v>9</v>
      </c>
    </row>
    <row r="3" spans="1:41" s="9" customFormat="1" ht="94.5" customHeight="1">
      <c r="A3" s="6" t="s">
        <v>1</v>
      </c>
      <c r="B3" s="6" t="s">
        <v>22</v>
      </c>
      <c r="C3" s="11" t="s">
        <v>74</v>
      </c>
      <c r="D3" s="11" t="s">
        <v>7</v>
      </c>
      <c r="E3" s="11" t="s">
        <v>8</v>
      </c>
      <c r="F3" s="8" t="s">
        <v>94</v>
      </c>
      <c r="G3" s="8" t="s">
        <v>10</v>
      </c>
      <c r="H3" s="8" t="s">
        <v>4</v>
      </c>
      <c r="I3" s="6" t="s">
        <v>13</v>
      </c>
      <c r="J3" s="6" t="s">
        <v>23</v>
      </c>
      <c r="K3" s="14"/>
      <c r="L3" s="15" t="s">
        <v>11</v>
      </c>
      <c r="M3" s="8" t="s">
        <v>14</v>
      </c>
      <c r="N3" s="6" t="s">
        <v>4</v>
      </c>
      <c r="O3" s="8" t="s">
        <v>15</v>
      </c>
      <c r="P3" s="8" t="s">
        <v>4</v>
      </c>
      <c r="Q3" s="6" t="s">
        <v>16</v>
      </c>
      <c r="R3" s="6" t="s">
        <v>4</v>
      </c>
      <c r="S3" s="6" t="s">
        <v>17</v>
      </c>
      <c r="T3" s="6" t="s">
        <v>4</v>
      </c>
      <c r="U3" s="6" t="s">
        <v>18</v>
      </c>
      <c r="V3" s="6" t="s">
        <v>4</v>
      </c>
      <c r="W3" s="6" t="s">
        <v>19</v>
      </c>
      <c r="X3" s="6" t="s">
        <v>4</v>
      </c>
      <c r="Y3" s="6" t="s">
        <v>24</v>
      </c>
      <c r="Z3" s="11" t="s">
        <v>4</v>
      </c>
      <c r="AA3" s="6" t="s">
        <v>20</v>
      </c>
      <c r="AB3" s="6" t="s">
        <v>4</v>
      </c>
      <c r="AC3" s="6" t="s">
        <v>25</v>
      </c>
      <c r="AD3" s="6" t="s">
        <v>4</v>
      </c>
      <c r="AE3" s="6" t="s">
        <v>26</v>
      </c>
      <c r="AF3" s="7" t="s">
        <v>4</v>
      </c>
      <c r="AG3" s="33"/>
    </row>
    <row r="4" spans="1:41">
      <c r="A4" s="3">
        <v>1</v>
      </c>
      <c r="B4" s="6" t="s">
        <v>51</v>
      </c>
      <c r="C4" s="6" t="s">
        <v>87</v>
      </c>
      <c r="D4" s="19" t="s">
        <v>52</v>
      </c>
      <c r="E4" s="16" t="s">
        <v>53</v>
      </c>
      <c r="F4" s="5" t="s">
        <v>5</v>
      </c>
      <c r="G4" s="5">
        <v>7.31</v>
      </c>
      <c r="H4" s="5">
        <f>G4*110</f>
        <v>804.09999999999991</v>
      </c>
      <c r="I4" s="3" t="s">
        <v>5</v>
      </c>
      <c r="J4" s="3" t="s">
        <v>5</v>
      </c>
      <c r="K4" s="12" t="str">
        <f>IF(AND(F4="ΝΑΙ",IF(I4="ΝΑΙ",J4="ΝΑΙ")),"ΟΚ","ΑΠΟΡΡΙΠΤΕΤΑΙ")</f>
        <v>ΟΚ</v>
      </c>
      <c r="L4" s="12" t="s">
        <v>5</v>
      </c>
      <c r="M4" s="5"/>
      <c r="N4" s="3">
        <f>IF(M4="ΝΑΙ",120,0)</f>
        <v>0</v>
      </c>
      <c r="O4" s="5"/>
      <c r="P4" s="5">
        <f>IF(O4="ΝΑΙ",60,0)</f>
        <v>0</v>
      </c>
      <c r="Q4" s="3"/>
      <c r="R4" s="3">
        <f>IF(Q4="ΝΑΙ",250,0)</f>
        <v>0</v>
      </c>
      <c r="S4" s="3"/>
      <c r="T4" s="3">
        <f>IF(S4="ΝΑΙ",120,0)</f>
        <v>0</v>
      </c>
      <c r="U4" s="3"/>
      <c r="V4" s="3">
        <f>IF(U4="ΑΡΙΣΤΗ",70,IF(U4="ΠΟΛΥ ΚΑΛΗ",50,IF(U4="ΚΑΛΗ",30,)))</f>
        <v>0</v>
      </c>
      <c r="W4" s="3"/>
      <c r="X4" s="3">
        <f>IF(W4="ΑΡΙΣΤΗ",70,IF(W4="ΠΟΛΥ ΚΑΛΗ",50,IF(W4="ΚΑΛΗ",30,)))</f>
        <v>0</v>
      </c>
      <c r="Y4" s="3" t="s">
        <v>2</v>
      </c>
      <c r="Z4" s="3">
        <f>IF(Y4="ΑΡΙΣΤΗ",70,IF(Y4="ΠΟΛΥ ΚΑΛΗ",50,IF(Y4="ΚΑΛΗ",30,)))</f>
        <v>70</v>
      </c>
      <c r="AA4" s="3"/>
      <c r="AB4" s="3">
        <f>IF(AA4="ΝΑΙ",150,0)</f>
        <v>0</v>
      </c>
      <c r="AC4" s="3">
        <v>23</v>
      </c>
      <c r="AD4" s="3">
        <f>AC4*17</f>
        <v>391</v>
      </c>
      <c r="AE4" s="3"/>
      <c r="AF4" s="4">
        <f>AE4*7</f>
        <v>0</v>
      </c>
      <c r="AG4" s="10">
        <f>H4+AB4+N4+P4+R4+T4+X4+Z4+AD4+AF4+V4</f>
        <v>1265.0999999999999</v>
      </c>
      <c r="AO4" s="1" t="s">
        <v>3</v>
      </c>
    </row>
    <row r="5" spans="1:41">
      <c r="D5" s="22"/>
    </row>
    <row r="6" spans="1:41">
      <c r="D6" s="22"/>
    </row>
  </sheetData>
  <mergeCells count="5">
    <mergeCell ref="A1:E1"/>
    <mergeCell ref="A2:E2"/>
    <mergeCell ref="F2:J2"/>
    <mergeCell ref="M2:AF2"/>
    <mergeCell ref="AG2:AG3"/>
  </mergeCells>
  <dataValidations count="8">
    <dataValidation type="list" allowBlank="1" showInputMessage="1" showErrorMessage="1" sqref="AA4">
      <formula1>#REF!</formula1>
    </dataValidation>
    <dataValidation type="list" allowBlank="1" showInputMessage="1" showErrorMessage="1" sqref="L4:M4 S4 Q4">
      <formula1>#REF!</formula1>
    </dataValidation>
    <dataValidation type="list" allowBlank="1" showInputMessage="1" showErrorMessage="1" sqref="W4 U4">
      <formula1>#REF!</formula1>
    </dataValidation>
    <dataValidation type="list" allowBlank="1" showInputMessage="1" showErrorMessage="1" sqref="Y4">
      <formula1>$AQ$5:$AQ$6</formula1>
    </dataValidation>
    <dataValidation type="list" allowBlank="1" showInputMessage="1" showErrorMessage="1" sqref="I4:J4 O4 F4">
      <formula1>$AP$5:$AP$6</formula1>
    </dataValidation>
    <dataValidation type="decimal" allowBlank="1" showInputMessage="1" showErrorMessage="1" sqref="G4">
      <formula1>5</formula1>
      <formula2>10</formula2>
    </dataValidation>
    <dataValidation type="whole" allowBlank="1" showInputMessage="1" showErrorMessage="1" errorTitle="ΠΡΟΣΟΧΗ!" error="ΑΠΟ 1 ΕΩΣ 84 ΜΗΝΕΣ" sqref="AE4">
      <formula1>1</formula1>
      <formula2>84</formula2>
    </dataValidation>
    <dataValidation type="whole" allowBlank="1" showInputMessage="1" showErrorMessage="1" errorTitle="ΠΡΟΣΟΧΗ!" error="ΑΠΟ 1 ΕΩΣ 24 ΜΗΝΕΣ" sqref="AC4">
      <formula1>1</formula1>
      <formula2>24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Q22"/>
  <sheetViews>
    <sheetView workbookViewId="0">
      <pane xSplit="5" topLeftCell="AD1" activePane="topRight" state="frozen"/>
      <selection pane="topRight" activeCell="AO4" sqref="AO4:AO7"/>
    </sheetView>
  </sheetViews>
  <sheetFormatPr defaultRowHeight="15"/>
  <cols>
    <col min="1" max="1" width="4.85546875" style="1" customWidth="1"/>
    <col min="2" max="2" width="26.7109375" style="1" customWidth="1"/>
    <col min="3" max="3" width="14.85546875" style="1" customWidth="1"/>
    <col min="4" max="4" width="25.140625" style="1" customWidth="1"/>
    <col min="5" max="5" width="25.28515625" style="1" customWidth="1"/>
    <col min="6" max="7" width="9.7109375" style="1" customWidth="1"/>
    <col min="8" max="8" width="7.28515625" style="1" customWidth="1"/>
    <col min="9" max="9" width="10.7109375" style="1" customWidth="1"/>
    <col min="10" max="10" width="10.85546875" style="1" customWidth="1"/>
    <col min="11" max="11" width="15" style="1" customWidth="1"/>
    <col min="12" max="12" width="14" style="1" customWidth="1"/>
    <col min="13" max="13" width="16.28515625" style="1" customWidth="1"/>
    <col min="14" max="14" width="7.28515625" style="1" customWidth="1"/>
    <col min="15" max="15" width="16.140625" style="1" customWidth="1"/>
    <col min="16" max="16" width="7.28515625" style="1" customWidth="1"/>
    <col min="17" max="17" width="13.85546875" style="1" customWidth="1"/>
    <col min="18" max="18" width="7.28515625" style="1" customWidth="1"/>
    <col min="19" max="19" width="15.28515625" style="1" customWidth="1"/>
    <col min="20" max="20" width="7.28515625" style="1" customWidth="1"/>
    <col min="21" max="21" width="10.7109375" style="1" customWidth="1"/>
    <col min="22" max="22" width="7.28515625" style="1" customWidth="1"/>
    <col min="23" max="23" width="11.42578125" style="1" customWidth="1"/>
    <col min="24" max="24" width="7.28515625" style="1" customWidth="1"/>
    <col min="25" max="25" width="11.42578125" style="1" customWidth="1"/>
    <col min="26" max="26" width="7.28515625" style="1" customWidth="1"/>
    <col min="27" max="27" width="14.5703125" style="1" customWidth="1"/>
    <col min="28" max="28" width="7.28515625" style="1" customWidth="1"/>
    <col min="29" max="29" width="18.5703125" style="1" customWidth="1"/>
    <col min="30" max="30" width="7.140625" style="1" customWidth="1"/>
    <col min="31" max="31" width="14.140625" style="1" hidden="1" customWidth="1"/>
    <col min="32" max="32" width="7.85546875" style="1" hidden="1" customWidth="1"/>
    <col min="33" max="33" width="9.5703125" style="1" customWidth="1"/>
    <col min="34" max="34" width="18.7109375" style="1" customWidth="1"/>
    <col min="35" max="40" width="9.140625" style="1"/>
    <col min="41" max="41" width="9.140625" style="1" customWidth="1"/>
    <col min="42" max="43" width="9.140625" style="1" hidden="1" customWidth="1"/>
    <col min="44" max="16384" width="9.140625" style="1"/>
  </cols>
  <sheetData>
    <row r="1" spans="1:43" ht="57" customHeight="1">
      <c r="A1" s="25" t="s">
        <v>102</v>
      </c>
      <c r="B1" s="26"/>
      <c r="C1" s="26"/>
      <c r="D1" s="26"/>
      <c r="E1" s="26"/>
      <c r="F1" s="5"/>
      <c r="G1" s="5"/>
      <c r="H1" s="5"/>
      <c r="I1" s="3"/>
      <c r="J1" s="3"/>
      <c r="K1" s="12"/>
      <c r="L1" s="12"/>
      <c r="M1" s="5"/>
      <c r="N1" s="5"/>
      <c r="O1" s="5"/>
      <c r="P1" s="5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</row>
    <row r="2" spans="1:43" s="2" customFormat="1" ht="15.75">
      <c r="A2" s="27" t="s">
        <v>6</v>
      </c>
      <c r="B2" s="28"/>
      <c r="C2" s="28"/>
      <c r="D2" s="28"/>
      <c r="E2" s="28"/>
      <c r="F2" s="29" t="s">
        <v>0</v>
      </c>
      <c r="G2" s="29"/>
      <c r="H2" s="29"/>
      <c r="I2" s="30"/>
      <c r="J2" s="30"/>
      <c r="K2" s="13"/>
      <c r="L2" s="13"/>
      <c r="M2" s="28" t="s">
        <v>21</v>
      </c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31"/>
    </row>
    <row r="3" spans="1:43" s="9" customFormat="1" ht="94.5" customHeight="1">
      <c r="A3" s="6" t="s">
        <v>1</v>
      </c>
      <c r="B3" s="6" t="s">
        <v>22</v>
      </c>
      <c r="C3" s="11" t="s">
        <v>74</v>
      </c>
      <c r="D3" s="11" t="s">
        <v>7</v>
      </c>
      <c r="E3" s="11" t="s">
        <v>8</v>
      </c>
      <c r="F3" s="8" t="s">
        <v>94</v>
      </c>
      <c r="G3" s="8" t="s">
        <v>10</v>
      </c>
      <c r="H3" s="8" t="s">
        <v>4</v>
      </c>
      <c r="I3" s="6" t="s">
        <v>13</v>
      </c>
      <c r="J3" s="6" t="s">
        <v>23</v>
      </c>
      <c r="K3" s="14"/>
      <c r="L3" s="15" t="s">
        <v>11</v>
      </c>
      <c r="M3" s="8" t="s">
        <v>14</v>
      </c>
      <c r="N3" s="6" t="s">
        <v>4</v>
      </c>
      <c r="O3" s="8" t="s">
        <v>15</v>
      </c>
      <c r="P3" s="8" t="s">
        <v>4</v>
      </c>
      <c r="Q3" s="6" t="s">
        <v>16</v>
      </c>
      <c r="R3" s="6" t="s">
        <v>4</v>
      </c>
      <c r="S3" s="6" t="s">
        <v>17</v>
      </c>
      <c r="T3" s="6" t="s">
        <v>4</v>
      </c>
      <c r="U3" s="6" t="s">
        <v>18</v>
      </c>
      <c r="V3" s="6" t="s">
        <v>4</v>
      </c>
      <c r="W3" s="6" t="s">
        <v>19</v>
      </c>
      <c r="X3" s="6" t="s">
        <v>4</v>
      </c>
      <c r="Y3" s="6" t="s">
        <v>24</v>
      </c>
      <c r="Z3" s="11" t="s">
        <v>4</v>
      </c>
      <c r="AA3" s="6" t="s">
        <v>20</v>
      </c>
      <c r="AB3" s="6" t="s">
        <v>4</v>
      </c>
      <c r="AC3" s="6" t="s">
        <v>25</v>
      </c>
      <c r="AD3" s="6" t="s">
        <v>4</v>
      </c>
      <c r="AE3" s="6" t="s">
        <v>26</v>
      </c>
      <c r="AF3" s="7" t="s">
        <v>4</v>
      </c>
      <c r="AG3" s="23" t="s">
        <v>9</v>
      </c>
      <c r="AH3" s="6" t="s">
        <v>106</v>
      </c>
    </row>
    <row r="4" spans="1:43">
      <c r="A4" s="3">
        <v>1</v>
      </c>
      <c r="B4" s="6" t="s">
        <v>51</v>
      </c>
      <c r="C4" s="6" t="s">
        <v>87</v>
      </c>
      <c r="D4" s="19" t="s">
        <v>52</v>
      </c>
      <c r="E4" s="16" t="s">
        <v>53</v>
      </c>
      <c r="F4" s="5" t="s">
        <v>5</v>
      </c>
      <c r="G4" s="5">
        <v>7.31</v>
      </c>
      <c r="H4" s="5">
        <f>G4*110</f>
        <v>804.09999999999991</v>
      </c>
      <c r="I4" s="3" t="s">
        <v>5</v>
      </c>
      <c r="J4" s="3" t="s">
        <v>5</v>
      </c>
      <c r="K4" s="12" t="str">
        <f>IF(AND(F4="ΝΑΙ",IF(I4="ΝΑΙ",J4="ΝΑΙ")),"ΟΚ","ΑΠΟΡΡΙΠΤΕΤΑΙ")</f>
        <v>ΟΚ</v>
      </c>
      <c r="L4" s="12" t="s">
        <v>5</v>
      </c>
      <c r="M4" s="5"/>
      <c r="N4" s="3">
        <f>IF(M4="ΝΑΙ",120,0)</f>
        <v>0</v>
      </c>
      <c r="O4" s="5"/>
      <c r="P4" s="5">
        <f>IF(O4="ΝΑΙ",60,0)</f>
        <v>0</v>
      </c>
      <c r="Q4" s="3"/>
      <c r="R4" s="3">
        <f>IF(Q4="ΝΑΙ",250,0)</f>
        <v>0</v>
      </c>
      <c r="S4" s="3"/>
      <c r="T4" s="3">
        <f>IF(S4="ΝΑΙ",120,0)</f>
        <v>0</v>
      </c>
      <c r="U4" s="3"/>
      <c r="V4" s="3">
        <f>IF(U4="ΑΡΙΣΤΗ",70,IF(U4="ΠΟΛΥ ΚΑΛΗ",50,IF(U4="ΚΑΛΗ",30,)))</f>
        <v>0</v>
      </c>
      <c r="W4" s="3"/>
      <c r="X4" s="3">
        <f>IF(W4="ΑΡΙΣΤΗ",70,IF(W4="ΠΟΛΥ ΚΑΛΗ",50,IF(W4="ΚΑΛΗ",30,)))</f>
        <v>0</v>
      </c>
      <c r="Y4" s="3" t="s">
        <v>2</v>
      </c>
      <c r="Z4" s="3">
        <f>IF(Y4="ΑΡΙΣΤΗ",70,IF(Y4="ΠΟΛΥ ΚΑΛΗ",50,IF(Y4="ΚΑΛΗ",30,)))</f>
        <v>70</v>
      </c>
      <c r="AA4" s="3"/>
      <c r="AB4" s="3">
        <f>IF(AA4="ΝΑΙ",150,0)</f>
        <v>0</v>
      </c>
      <c r="AC4" s="3">
        <v>23</v>
      </c>
      <c r="AD4" s="3">
        <f>AC4*17</f>
        <v>391</v>
      </c>
      <c r="AE4" s="3"/>
      <c r="AF4" s="4">
        <f>AE4*7</f>
        <v>0</v>
      </c>
      <c r="AG4" s="10">
        <f>H4+AB4+N4+P4+R4+T4+X4+Z4+AD4+AF4+V4</f>
        <v>1265.0999999999999</v>
      </c>
      <c r="AH4" s="3" t="s">
        <v>11</v>
      </c>
    </row>
    <row r="5" spans="1:43">
      <c r="A5" s="3">
        <v>2</v>
      </c>
      <c r="B5" s="6" t="s">
        <v>32</v>
      </c>
      <c r="C5" s="6" t="s">
        <v>85</v>
      </c>
      <c r="D5" s="19" t="s">
        <v>33</v>
      </c>
      <c r="E5" s="16" t="s">
        <v>34</v>
      </c>
      <c r="F5" s="5" t="s">
        <v>5</v>
      </c>
      <c r="G5" s="5">
        <v>7.31</v>
      </c>
      <c r="H5" s="5">
        <f t="shared" ref="H5:H20" si="0">G5*110</f>
        <v>804.09999999999991</v>
      </c>
      <c r="I5" s="3" t="s">
        <v>5</v>
      </c>
      <c r="J5" s="3" t="s">
        <v>5</v>
      </c>
      <c r="K5" s="12" t="str">
        <f t="shared" ref="K5:K20" si="1">IF(AND(F5="ΝΑΙ",IF(I5="ΝΑΙ",J5="ΝΑΙ")),"ΟΚ","ΑΠΟΡΡΙΠΤΕΤΑΙ")</f>
        <v>ΟΚ</v>
      </c>
      <c r="L5" s="12"/>
      <c r="M5" s="5" t="s">
        <v>5</v>
      </c>
      <c r="N5" s="3">
        <f t="shared" ref="N5:N20" si="2">IF(M5="ΝΑΙ",120,0)</f>
        <v>120</v>
      </c>
      <c r="O5" s="5"/>
      <c r="P5" s="5">
        <f t="shared" ref="P5:P20" si="3">IF(O5="ΝΑΙ",60,0)</f>
        <v>0</v>
      </c>
      <c r="Q5" s="3"/>
      <c r="R5" s="3">
        <f t="shared" ref="R5:R20" si="4">IF(Q5="ΝΑΙ",250,0)</f>
        <v>0</v>
      </c>
      <c r="S5" s="3"/>
      <c r="T5" s="3">
        <f t="shared" ref="T5:T20" si="5">IF(S5="ΝΑΙ",120,0)</f>
        <v>0</v>
      </c>
      <c r="U5" s="3" t="s">
        <v>3</v>
      </c>
      <c r="V5" s="3">
        <f t="shared" ref="V5:V20" si="6">IF(U5="ΑΡΙΣΤΗ",70,IF(U5="ΠΟΛΥ ΚΑΛΗ",50,IF(U5="ΚΑΛΗ",30,)))</f>
        <v>30</v>
      </c>
      <c r="W5" s="3"/>
      <c r="X5" s="3">
        <f t="shared" ref="X5:X20" si="7">IF(W5="ΑΡΙΣΤΗ",70,IF(W5="ΠΟΛΥ ΚΑΛΗ",50,IF(W5="ΚΑΛΗ",30,)))</f>
        <v>0</v>
      </c>
      <c r="Y5" s="3"/>
      <c r="Z5" s="3">
        <f t="shared" ref="Z5:Z20" si="8">IF(Y5="ΑΡΙΣΤΗ",70,IF(Y5="ΠΟΛΥ ΚΑΛΗ",50,IF(Y5="ΚΑΛΗ",30,)))</f>
        <v>0</v>
      </c>
      <c r="AA5" s="3"/>
      <c r="AB5" s="3">
        <f t="shared" ref="AB5:AB20" si="9">IF(AA5="ΝΑΙ",150,0)</f>
        <v>0</v>
      </c>
      <c r="AC5" s="3">
        <v>24</v>
      </c>
      <c r="AD5" s="3">
        <f t="shared" ref="AD5:AD20" si="10">AC5*17</f>
        <v>408</v>
      </c>
      <c r="AE5" s="3"/>
      <c r="AF5" s="4">
        <f t="shared" ref="AF5:AF12" si="11">AE5*7</f>
        <v>0</v>
      </c>
      <c r="AG5" s="10">
        <f t="shared" ref="AG5:AG20" si="12">H5+AB5+N5+P5+R5+T5+X5+Z5+AD5+AF5+V5</f>
        <v>1362.1</v>
      </c>
      <c r="AH5" s="3"/>
    </row>
    <row r="6" spans="1:43">
      <c r="A6" s="3">
        <v>3</v>
      </c>
      <c r="B6" s="6" t="s">
        <v>41</v>
      </c>
      <c r="C6" s="6" t="s">
        <v>78</v>
      </c>
      <c r="D6" s="19" t="s">
        <v>42</v>
      </c>
      <c r="E6" s="16" t="s">
        <v>40</v>
      </c>
      <c r="F6" s="5" t="s">
        <v>5</v>
      </c>
      <c r="G6" s="5">
        <v>7.5</v>
      </c>
      <c r="H6" s="5">
        <f t="shared" si="0"/>
        <v>825</v>
      </c>
      <c r="I6" s="3" t="s">
        <v>5</v>
      </c>
      <c r="J6" s="3" t="s">
        <v>5</v>
      </c>
      <c r="K6" s="12" t="str">
        <f t="shared" si="1"/>
        <v>ΟΚ</v>
      </c>
      <c r="L6" s="12"/>
      <c r="M6" s="5" t="s">
        <v>5</v>
      </c>
      <c r="N6" s="3">
        <f t="shared" si="2"/>
        <v>120</v>
      </c>
      <c r="O6" s="5" t="s">
        <v>5</v>
      </c>
      <c r="P6" s="5">
        <f t="shared" si="3"/>
        <v>60</v>
      </c>
      <c r="Q6" s="3"/>
      <c r="R6" s="3">
        <f t="shared" si="4"/>
        <v>0</v>
      </c>
      <c r="S6" s="3"/>
      <c r="T6" s="3">
        <f t="shared" si="5"/>
        <v>0</v>
      </c>
      <c r="U6" s="3"/>
      <c r="V6" s="3">
        <f t="shared" si="6"/>
        <v>0</v>
      </c>
      <c r="W6" s="3"/>
      <c r="X6" s="3">
        <f t="shared" si="7"/>
        <v>0</v>
      </c>
      <c r="Y6" s="3" t="s">
        <v>2</v>
      </c>
      <c r="Z6" s="3">
        <f t="shared" si="8"/>
        <v>70</v>
      </c>
      <c r="AA6" s="3"/>
      <c r="AB6" s="3">
        <f t="shared" si="9"/>
        <v>0</v>
      </c>
      <c r="AC6" s="3"/>
      <c r="AD6" s="3">
        <f t="shared" si="10"/>
        <v>0</v>
      </c>
      <c r="AE6" s="3"/>
      <c r="AF6" s="4">
        <f t="shared" si="11"/>
        <v>0</v>
      </c>
      <c r="AG6" s="10">
        <f t="shared" si="12"/>
        <v>1075</v>
      </c>
      <c r="AH6" s="3"/>
    </row>
    <row r="7" spans="1:43">
      <c r="A7" s="3">
        <v>4</v>
      </c>
      <c r="B7" s="18" t="s">
        <v>35</v>
      </c>
      <c r="C7" s="18" t="s">
        <v>86</v>
      </c>
      <c r="D7" s="17" t="s">
        <v>36</v>
      </c>
      <c r="E7" s="3" t="s">
        <v>37</v>
      </c>
      <c r="F7" s="5" t="s">
        <v>5</v>
      </c>
      <c r="G7" s="5">
        <v>7.45</v>
      </c>
      <c r="H7" s="5">
        <f t="shared" si="0"/>
        <v>819.5</v>
      </c>
      <c r="I7" s="3" t="s">
        <v>5</v>
      </c>
      <c r="J7" s="3" t="s">
        <v>5</v>
      </c>
      <c r="K7" s="12" t="str">
        <f t="shared" si="1"/>
        <v>ΟΚ</v>
      </c>
      <c r="L7" s="12"/>
      <c r="M7" s="5" t="s">
        <v>5</v>
      </c>
      <c r="N7" s="3">
        <f t="shared" si="2"/>
        <v>120</v>
      </c>
      <c r="O7" s="5"/>
      <c r="P7" s="5">
        <f t="shared" si="3"/>
        <v>0</v>
      </c>
      <c r="Q7" s="3"/>
      <c r="R7" s="3">
        <f t="shared" si="4"/>
        <v>0</v>
      </c>
      <c r="S7" s="3"/>
      <c r="T7" s="3">
        <f t="shared" si="5"/>
        <v>0</v>
      </c>
      <c r="U7" s="3"/>
      <c r="V7" s="3">
        <f t="shared" si="6"/>
        <v>0</v>
      </c>
      <c r="W7" s="3"/>
      <c r="X7" s="3">
        <f t="shared" si="7"/>
        <v>0</v>
      </c>
      <c r="Y7" s="3" t="s">
        <v>2</v>
      </c>
      <c r="Z7" s="3">
        <f t="shared" si="8"/>
        <v>70</v>
      </c>
      <c r="AA7" s="3"/>
      <c r="AB7" s="3">
        <f t="shared" si="9"/>
        <v>0</v>
      </c>
      <c r="AC7" s="3"/>
      <c r="AD7" s="3">
        <f t="shared" si="10"/>
        <v>0</v>
      </c>
      <c r="AE7" s="3"/>
      <c r="AF7" s="4">
        <f t="shared" si="11"/>
        <v>0</v>
      </c>
      <c r="AG7" s="10">
        <f t="shared" si="12"/>
        <v>1009.5</v>
      </c>
      <c r="AH7" s="3"/>
    </row>
    <row r="8" spans="1:43">
      <c r="A8" s="3">
        <v>5</v>
      </c>
      <c r="B8" s="6" t="s">
        <v>27</v>
      </c>
      <c r="C8" s="6" t="s">
        <v>82</v>
      </c>
      <c r="D8" s="19" t="s">
        <v>83</v>
      </c>
      <c r="E8" s="16" t="s">
        <v>28</v>
      </c>
      <c r="F8" s="5" t="s">
        <v>5</v>
      </c>
      <c r="G8" s="5">
        <v>7.33</v>
      </c>
      <c r="H8" s="5">
        <f t="shared" si="0"/>
        <v>806.3</v>
      </c>
      <c r="I8" s="3" t="s">
        <v>5</v>
      </c>
      <c r="J8" s="3" t="s">
        <v>5</v>
      </c>
      <c r="K8" s="12" t="str">
        <f t="shared" si="1"/>
        <v>ΟΚ</v>
      </c>
      <c r="L8" s="12"/>
      <c r="M8" s="5" t="s">
        <v>5</v>
      </c>
      <c r="N8" s="3">
        <f t="shared" si="2"/>
        <v>120</v>
      </c>
      <c r="O8" s="5"/>
      <c r="P8" s="5">
        <f t="shared" si="3"/>
        <v>0</v>
      </c>
      <c r="Q8" s="3"/>
      <c r="R8" s="3">
        <f t="shared" si="4"/>
        <v>0</v>
      </c>
      <c r="S8" s="3"/>
      <c r="T8" s="3">
        <f t="shared" si="5"/>
        <v>0</v>
      </c>
      <c r="U8" s="3" t="s">
        <v>3</v>
      </c>
      <c r="V8" s="3">
        <f t="shared" si="6"/>
        <v>30</v>
      </c>
      <c r="W8" s="3" t="s">
        <v>3</v>
      </c>
      <c r="X8" s="3">
        <f t="shared" si="7"/>
        <v>30</v>
      </c>
      <c r="Y8" s="3"/>
      <c r="Z8" s="3">
        <f t="shared" si="8"/>
        <v>0</v>
      </c>
      <c r="AA8" s="3"/>
      <c r="AB8" s="3">
        <f t="shared" si="9"/>
        <v>0</v>
      </c>
      <c r="AC8" s="3"/>
      <c r="AD8" s="3">
        <f t="shared" si="10"/>
        <v>0</v>
      </c>
      <c r="AE8" s="3"/>
      <c r="AF8" s="4">
        <f t="shared" si="11"/>
        <v>0</v>
      </c>
      <c r="AG8" s="10">
        <f t="shared" si="12"/>
        <v>986.3</v>
      </c>
      <c r="AH8" s="3"/>
      <c r="AP8" s="1" t="s">
        <v>5</v>
      </c>
      <c r="AQ8" s="1" t="s">
        <v>2</v>
      </c>
    </row>
    <row r="9" spans="1:43">
      <c r="A9" s="3">
        <v>6</v>
      </c>
      <c r="B9" s="6" t="s">
        <v>60</v>
      </c>
      <c r="C9" s="6" t="s">
        <v>90</v>
      </c>
      <c r="D9" s="19" t="s">
        <v>61</v>
      </c>
      <c r="E9" s="16" t="s">
        <v>62</v>
      </c>
      <c r="F9" s="5" t="s">
        <v>5</v>
      </c>
      <c r="G9" s="5">
        <v>7.22</v>
      </c>
      <c r="H9" s="5">
        <f t="shared" si="0"/>
        <v>794.19999999999993</v>
      </c>
      <c r="I9" s="3" t="s">
        <v>5</v>
      </c>
      <c r="J9" s="3" t="s">
        <v>5</v>
      </c>
      <c r="K9" s="12" t="str">
        <f t="shared" si="1"/>
        <v>ΟΚ</v>
      </c>
      <c r="L9" s="12"/>
      <c r="M9" s="5"/>
      <c r="N9" s="3">
        <f t="shared" si="2"/>
        <v>0</v>
      </c>
      <c r="O9" s="5" t="s">
        <v>5</v>
      </c>
      <c r="P9" s="5">
        <f t="shared" si="3"/>
        <v>60</v>
      </c>
      <c r="Q9" s="3"/>
      <c r="R9" s="3">
        <f t="shared" si="4"/>
        <v>0</v>
      </c>
      <c r="S9" s="3"/>
      <c r="T9" s="3">
        <f t="shared" si="5"/>
        <v>0</v>
      </c>
      <c r="U9" s="3"/>
      <c r="V9" s="3">
        <f t="shared" si="6"/>
        <v>0</v>
      </c>
      <c r="W9" s="3"/>
      <c r="X9" s="3">
        <f t="shared" si="7"/>
        <v>0</v>
      </c>
      <c r="Y9" s="3" t="s">
        <v>2</v>
      </c>
      <c r="Z9" s="3">
        <f t="shared" si="8"/>
        <v>70</v>
      </c>
      <c r="AA9" s="3"/>
      <c r="AB9" s="3">
        <f t="shared" si="9"/>
        <v>0</v>
      </c>
      <c r="AC9" s="3"/>
      <c r="AD9" s="3">
        <f t="shared" si="10"/>
        <v>0</v>
      </c>
      <c r="AE9" s="3"/>
      <c r="AF9" s="4">
        <f t="shared" si="11"/>
        <v>0</v>
      </c>
      <c r="AG9" s="10">
        <f t="shared" si="12"/>
        <v>924.19999999999993</v>
      </c>
      <c r="AH9" s="3"/>
      <c r="AQ9" s="1" t="s">
        <v>3</v>
      </c>
    </row>
    <row r="10" spans="1:43">
      <c r="A10" s="3">
        <v>7</v>
      </c>
      <c r="B10" s="6" t="s">
        <v>46</v>
      </c>
      <c r="C10" s="6" t="s">
        <v>80</v>
      </c>
      <c r="D10" s="19" t="s">
        <v>47</v>
      </c>
      <c r="E10" s="16" t="s">
        <v>40</v>
      </c>
      <c r="F10" s="5" t="s">
        <v>5</v>
      </c>
      <c r="G10" s="5">
        <v>7.28</v>
      </c>
      <c r="H10" s="5">
        <f t="shared" si="0"/>
        <v>800.80000000000007</v>
      </c>
      <c r="I10" s="3" t="s">
        <v>5</v>
      </c>
      <c r="J10" s="3" t="s">
        <v>5</v>
      </c>
      <c r="K10" s="12" t="str">
        <f t="shared" si="1"/>
        <v>ΟΚ</v>
      </c>
      <c r="L10" s="12"/>
      <c r="M10" s="5"/>
      <c r="N10" s="3">
        <f t="shared" si="2"/>
        <v>0</v>
      </c>
      <c r="O10" s="5"/>
      <c r="P10" s="5">
        <f t="shared" si="3"/>
        <v>0</v>
      </c>
      <c r="Q10" s="3"/>
      <c r="R10" s="3">
        <f t="shared" si="4"/>
        <v>0</v>
      </c>
      <c r="S10" s="3"/>
      <c r="T10" s="3">
        <f t="shared" si="5"/>
        <v>0</v>
      </c>
      <c r="U10" s="3" t="s">
        <v>3</v>
      </c>
      <c r="V10" s="3">
        <f t="shared" si="6"/>
        <v>30</v>
      </c>
      <c r="W10" s="3"/>
      <c r="X10" s="3">
        <f t="shared" si="7"/>
        <v>0</v>
      </c>
      <c r="Y10" s="3" t="s">
        <v>2</v>
      </c>
      <c r="Z10" s="3">
        <f t="shared" si="8"/>
        <v>70</v>
      </c>
      <c r="AA10" s="3"/>
      <c r="AB10" s="3">
        <f t="shared" si="9"/>
        <v>0</v>
      </c>
      <c r="AC10" s="3"/>
      <c r="AD10" s="3">
        <f t="shared" si="10"/>
        <v>0</v>
      </c>
      <c r="AE10" s="3"/>
      <c r="AF10" s="4">
        <f t="shared" si="11"/>
        <v>0</v>
      </c>
      <c r="AG10" s="10">
        <f t="shared" si="12"/>
        <v>900.80000000000007</v>
      </c>
      <c r="AH10" s="3"/>
    </row>
    <row r="11" spans="1:43">
      <c r="A11" s="3">
        <v>8</v>
      </c>
      <c r="B11" s="6" t="s">
        <v>43</v>
      </c>
      <c r="C11" s="6" t="s">
        <v>79</v>
      </c>
      <c r="D11" s="19" t="s">
        <v>44</v>
      </c>
      <c r="E11" s="16" t="s">
        <v>45</v>
      </c>
      <c r="F11" s="5" t="s">
        <v>5</v>
      </c>
      <c r="G11" s="5">
        <v>8</v>
      </c>
      <c r="H11" s="5">
        <f t="shared" si="0"/>
        <v>880</v>
      </c>
      <c r="I11" s="3" t="s">
        <v>5</v>
      </c>
      <c r="J11" s="3" t="s">
        <v>5</v>
      </c>
      <c r="K11" s="12" t="str">
        <f t="shared" si="1"/>
        <v>ΟΚ</v>
      </c>
      <c r="L11" s="12"/>
      <c r="M11" s="5"/>
      <c r="N11" s="3">
        <f t="shared" si="2"/>
        <v>0</v>
      </c>
      <c r="O11" s="5"/>
      <c r="P11" s="5">
        <f t="shared" si="3"/>
        <v>0</v>
      </c>
      <c r="Q11" s="3"/>
      <c r="R11" s="3">
        <f t="shared" si="4"/>
        <v>0</v>
      </c>
      <c r="S11" s="3"/>
      <c r="T11" s="3">
        <f t="shared" si="5"/>
        <v>0</v>
      </c>
      <c r="U11" s="3"/>
      <c r="V11" s="3">
        <f t="shared" si="6"/>
        <v>0</v>
      </c>
      <c r="W11" s="3"/>
      <c r="X11" s="3">
        <f t="shared" si="7"/>
        <v>0</v>
      </c>
      <c r="Y11" s="3"/>
      <c r="Z11" s="3">
        <f t="shared" si="8"/>
        <v>0</v>
      </c>
      <c r="AA11" s="3"/>
      <c r="AB11" s="3">
        <f t="shared" si="9"/>
        <v>0</v>
      </c>
      <c r="AC11" s="3"/>
      <c r="AD11" s="3">
        <f t="shared" si="10"/>
        <v>0</v>
      </c>
      <c r="AE11" s="3"/>
      <c r="AF11" s="4">
        <f t="shared" si="11"/>
        <v>0</v>
      </c>
      <c r="AG11" s="10">
        <f t="shared" si="12"/>
        <v>880</v>
      </c>
      <c r="AH11" s="3"/>
    </row>
    <row r="12" spans="1:43">
      <c r="A12" s="3">
        <v>9</v>
      </c>
      <c r="B12" s="6" t="s">
        <v>38</v>
      </c>
      <c r="C12" s="6" t="s">
        <v>76</v>
      </c>
      <c r="D12" s="19" t="s">
        <v>75</v>
      </c>
      <c r="E12" s="16" t="s">
        <v>31</v>
      </c>
      <c r="F12" s="5" t="s">
        <v>5</v>
      </c>
      <c r="G12" s="5">
        <v>5.94</v>
      </c>
      <c r="H12" s="5">
        <f t="shared" si="0"/>
        <v>653.40000000000009</v>
      </c>
      <c r="I12" s="3" t="s">
        <v>5</v>
      </c>
      <c r="J12" s="3" t="s">
        <v>5</v>
      </c>
      <c r="K12" s="12" t="str">
        <f t="shared" si="1"/>
        <v>ΟΚ</v>
      </c>
      <c r="L12" s="12"/>
      <c r="M12" s="5" t="s">
        <v>5</v>
      </c>
      <c r="N12" s="3">
        <f t="shared" si="2"/>
        <v>120</v>
      </c>
      <c r="O12" s="5"/>
      <c r="P12" s="5">
        <f t="shared" si="3"/>
        <v>0</v>
      </c>
      <c r="Q12" s="3"/>
      <c r="R12" s="3">
        <f t="shared" si="4"/>
        <v>0</v>
      </c>
      <c r="S12" s="3"/>
      <c r="T12" s="3">
        <f t="shared" si="5"/>
        <v>0</v>
      </c>
      <c r="U12" s="3"/>
      <c r="V12" s="3">
        <f t="shared" si="6"/>
        <v>0</v>
      </c>
      <c r="W12" s="3"/>
      <c r="X12" s="3">
        <f t="shared" si="7"/>
        <v>0</v>
      </c>
      <c r="Y12" s="3" t="s">
        <v>2</v>
      </c>
      <c r="Z12" s="3">
        <f t="shared" si="8"/>
        <v>70</v>
      </c>
      <c r="AA12" s="3"/>
      <c r="AB12" s="3">
        <f t="shared" si="9"/>
        <v>0</v>
      </c>
      <c r="AC12" s="3"/>
      <c r="AD12" s="3">
        <f t="shared" si="10"/>
        <v>0</v>
      </c>
      <c r="AE12" s="3"/>
      <c r="AF12" s="4">
        <f t="shared" si="11"/>
        <v>0</v>
      </c>
      <c r="AG12" s="10">
        <f t="shared" si="12"/>
        <v>843.40000000000009</v>
      </c>
      <c r="AH12" s="3"/>
    </row>
    <row r="13" spans="1:43">
      <c r="A13" s="3">
        <v>10</v>
      </c>
      <c r="B13" s="6" t="s">
        <v>63</v>
      </c>
      <c r="C13" s="6" t="s">
        <v>91</v>
      </c>
      <c r="D13" s="19" t="s">
        <v>64</v>
      </c>
      <c r="E13" s="16" t="s">
        <v>65</v>
      </c>
      <c r="F13" s="5" t="s">
        <v>5</v>
      </c>
      <c r="G13" s="5">
        <v>6.77</v>
      </c>
      <c r="H13" s="5">
        <f t="shared" si="0"/>
        <v>744.69999999999993</v>
      </c>
      <c r="I13" s="3" t="s">
        <v>5</v>
      </c>
      <c r="J13" s="3" t="s">
        <v>5</v>
      </c>
      <c r="K13" s="12" t="str">
        <f t="shared" si="1"/>
        <v>ΟΚ</v>
      </c>
      <c r="L13" s="5"/>
      <c r="M13" s="5"/>
      <c r="N13" s="3">
        <f t="shared" si="2"/>
        <v>0</v>
      </c>
      <c r="O13" s="5" t="s">
        <v>5</v>
      </c>
      <c r="P13" s="5">
        <f t="shared" si="3"/>
        <v>60</v>
      </c>
      <c r="Q13" s="3"/>
      <c r="R13" s="3">
        <f t="shared" si="4"/>
        <v>0</v>
      </c>
      <c r="S13" s="3"/>
      <c r="T13" s="3">
        <f t="shared" si="5"/>
        <v>0</v>
      </c>
      <c r="U13" s="3" t="s">
        <v>3</v>
      </c>
      <c r="V13" s="3">
        <f t="shared" si="6"/>
        <v>30</v>
      </c>
      <c r="W13" s="3"/>
      <c r="X13" s="3">
        <f t="shared" si="7"/>
        <v>0</v>
      </c>
      <c r="Y13" s="3"/>
      <c r="Z13" s="3">
        <f t="shared" si="8"/>
        <v>0</v>
      </c>
      <c r="AA13" s="3"/>
      <c r="AB13" s="3">
        <f t="shared" si="9"/>
        <v>0</v>
      </c>
      <c r="AC13" s="3"/>
      <c r="AD13" s="3">
        <f t="shared" si="10"/>
        <v>0</v>
      </c>
      <c r="AE13" s="3"/>
      <c r="AF13" s="4"/>
      <c r="AG13" s="10">
        <f t="shared" si="12"/>
        <v>834.69999999999993</v>
      </c>
      <c r="AH13" s="3"/>
    </row>
    <row r="14" spans="1:43">
      <c r="A14" s="3">
        <v>11</v>
      </c>
      <c r="B14" s="20" t="s">
        <v>29</v>
      </c>
      <c r="C14" s="20" t="s">
        <v>84</v>
      </c>
      <c r="D14" s="17" t="s">
        <v>30</v>
      </c>
      <c r="E14" s="17" t="s">
        <v>31</v>
      </c>
      <c r="F14" s="5" t="s">
        <v>5</v>
      </c>
      <c r="G14" s="5">
        <v>5</v>
      </c>
      <c r="H14" s="5">
        <f t="shared" si="0"/>
        <v>550</v>
      </c>
      <c r="I14" s="5" t="s">
        <v>5</v>
      </c>
      <c r="J14" s="3" t="s">
        <v>5</v>
      </c>
      <c r="K14" s="12" t="str">
        <f t="shared" si="1"/>
        <v>ΟΚ</v>
      </c>
      <c r="L14" s="12"/>
      <c r="M14" s="5"/>
      <c r="N14" s="3">
        <f t="shared" si="2"/>
        <v>0</v>
      </c>
      <c r="O14" s="5" t="s">
        <v>5</v>
      </c>
      <c r="P14" s="5">
        <f t="shared" si="3"/>
        <v>60</v>
      </c>
      <c r="Q14" s="3"/>
      <c r="R14" s="3">
        <f t="shared" si="4"/>
        <v>0</v>
      </c>
      <c r="S14" s="3"/>
      <c r="T14" s="3">
        <f t="shared" si="5"/>
        <v>0</v>
      </c>
      <c r="U14" s="3"/>
      <c r="V14" s="3">
        <f t="shared" si="6"/>
        <v>0</v>
      </c>
      <c r="W14" s="3"/>
      <c r="X14" s="3">
        <f t="shared" si="7"/>
        <v>0</v>
      </c>
      <c r="Y14" s="3" t="s">
        <v>2</v>
      </c>
      <c r="Z14" s="3">
        <f t="shared" si="8"/>
        <v>70</v>
      </c>
      <c r="AA14" s="3" t="s">
        <v>5</v>
      </c>
      <c r="AB14" s="3">
        <f t="shared" si="9"/>
        <v>150</v>
      </c>
      <c r="AC14" s="3"/>
      <c r="AD14" s="3">
        <f t="shared" si="10"/>
        <v>0</v>
      </c>
      <c r="AE14" s="3"/>
      <c r="AF14" s="4">
        <f t="shared" ref="AF14:AF20" si="13">AE14*7</f>
        <v>0</v>
      </c>
      <c r="AG14" s="10">
        <f t="shared" si="12"/>
        <v>830</v>
      </c>
      <c r="AH14" s="3"/>
    </row>
    <row r="15" spans="1:43">
      <c r="A15" s="3">
        <v>12</v>
      </c>
      <c r="B15" s="18" t="s">
        <v>54</v>
      </c>
      <c r="C15" s="18" t="s">
        <v>88</v>
      </c>
      <c r="D15" s="17" t="s">
        <v>55</v>
      </c>
      <c r="E15" s="3" t="s">
        <v>56</v>
      </c>
      <c r="F15" s="5" t="s">
        <v>5</v>
      </c>
      <c r="G15" s="5">
        <v>6.98</v>
      </c>
      <c r="H15" s="5">
        <f t="shared" si="0"/>
        <v>767.80000000000007</v>
      </c>
      <c r="I15" s="3" t="s">
        <v>5</v>
      </c>
      <c r="J15" s="3" t="s">
        <v>5</v>
      </c>
      <c r="K15" s="12" t="str">
        <f t="shared" si="1"/>
        <v>ΟΚ</v>
      </c>
      <c r="L15" s="12"/>
      <c r="M15" s="5"/>
      <c r="N15" s="3">
        <f t="shared" si="2"/>
        <v>0</v>
      </c>
      <c r="O15" s="5" t="s">
        <v>5</v>
      </c>
      <c r="P15" s="5">
        <f t="shared" si="3"/>
        <v>60</v>
      </c>
      <c r="Q15" s="3"/>
      <c r="R15" s="3">
        <f t="shared" si="4"/>
        <v>0</v>
      </c>
      <c r="S15" s="3"/>
      <c r="T15" s="3">
        <f t="shared" si="5"/>
        <v>0</v>
      </c>
      <c r="U15" s="3"/>
      <c r="V15" s="3">
        <f t="shared" si="6"/>
        <v>0</v>
      </c>
      <c r="W15" s="3"/>
      <c r="X15" s="3">
        <f t="shared" si="7"/>
        <v>0</v>
      </c>
      <c r="Y15" s="3"/>
      <c r="Z15" s="3">
        <f t="shared" si="8"/>
        <v>0</v>
      </c>
      <c r="AA15" s="3"/>
      <c r="AB15" s="3">
        <f t="shared" si="9"/>
        <v>0</v>
      </c>
      <c r="AC15" s="3"/>
      <c r="AD15" s="3">
        <f t="shared" si="10"/>
        <v>0</v>
      </c>
      <c r="AE15" s="3"/>
      <c r="AF15" s="4">
        <f t="shared" si="13"/>
        <v>0</v>
      </c>
      <c r="AG15" s="10">
        <f t="shared" si="12"/>
        <v>827.80000000000007</v>
      </c>
      <c r="AH15" s="3"/>
    </row>
    <row r="16" spans="1:43">
      <c r="A16" s="3">
        <v>13</v>
      </c>
      <c r="B16" s="6" t="s">
        <v>57</v>
      </c>
      <c r="C16" s="6" t="s">
        <v>89</v>
      </c>
      <c r="D16" s="19" t="s">
        <v>58</v>
      </c>
      <c r="E16" s="16" t="s">
        <v>59</v>
      </c>
      <c r="F16" s="5" t="s">
        <v>5</v>
      </c>
      <c r="G16" s="5">
        <v>5.93</v>
      </c>
      <c r="H16" s="5">
        <f t="shared" si="0"/>
        <v>652.29999999999995</v>
      </c>
      <c r="I16" s="3" t="s">
        <v>5</v>
      </c>
      <c r="J16" s="3" t="s">
        <v>5</v>
      </c>
      <c r="K16" s="12" t="str">
        <f t="shared" si="1"/>
        <v>ΟΚ</v>
      </c>
      <c r="L16" s="12"/>
      <c r="M16" s="5" t="s">
        <v>5</v>
      </c>
      <c r="N16" s="3">
        <f t="shared" si="2"/>
        <v>120</v>
      </c>
      <c r="O16" s="5"/>
      <c r="P16" s="5">
        <f t="shared" si="3"/>
        <v>0</v>
      </c>
      <c r="Q16" s="3"/>
      <c r="R16" s="3">
        <f t="shared" si="4"/>
        <v>0</v>
      </c>
      <c r="S16" s="3"/>
      <c r="T16" s="3">
        <f t="shared" si="5"/>
        <v>0</v>
      </c>
      <c r="U16" s="3"/>
      <c r="V16" s="3">
        <f t="shared" si="6"/>
        <v>0</v>
      </c>
      <c r="W16" s="3"/>
      <c r="X16" s="3">
        <f t="shared" si="7"/>
        <v>0</v>
      </c>
      <c r="Y16" s="3"/>
      <c r="Z16" s="3">
        <f t="shared" si="8"/>
        <v>0</v>
      </c>
      <c r="AA16" s="3"/>
      <c r="AB16" s="3">
        <f t="shared" si="9"/>
        <v>0</v>
      </c>
      <c r="AC16" s="3"/>
      <c r="AD16" s="3">
        <f t="shared" si="10"/>
        <v>0</v>
      </c>
      <c r="AE16" s="3"/>
      <c r="AF16" s="4">
        <f t="shared" si="13"/>
        <v>0</v>
      </c>
      <c r="AG16" s="10">
        <f t="shared" si="12"/>
        <v>772.3</v>
      </c>
      <c r="AH16" s="3"/>
    </row>
    <row r="17" spans="1:34">
      <c r="A17" s="3">
        <v>14</v>
      </c>
      <c r="B17" s="6" t="s">
        <v>72</v>
      </c>
      <c r="C17" s="6" t="s">
        <v>95</v>
      </c>
      <c r="D17" s="19" t="s">
        <v>73</v>
      </c>
      <c r="E17" s="16" t="s">
        <v>50</v>
      </c>
      <c r="F17" s="5" t="s">
        <v>5</v>
      </c>
      <c r="G17" s="5">
        <v>6.58</v>
      </c>
      <c r="H17" s="5">
        <f t="shared" si="0"/>
        <v>723.8</v>
      </c>
      <c r="I17" s="3" t="s">
        <v>5</v>
      </c>
      <c r="J17" s="3" t="s">
        <v>5</v>
      </c>
      <c r="K17" s="12" t="str">
        <f t="shared" si="1"/>
        <v>ΟΚ</v>
      </c>
      <c r="L17" s="12"/>
      <c r="M17" s="5"/>
      <c r="N17" s="3">
        <f t="shared" si="2"/>
        <v>0</v>
      </c>
      <c r="O17" s="5"/>
      <c r="P17" s="5">
        <f t="shared" si="3"/>
        <v>0</v>
      </c>
      <c r="Q17" s="3"/>
      <c r="R17" s="3">
        <f t="shared" si="4"/>
        <v>0</v>
      </c>
      <c r="S17" s="3"/>
      <c r="T17" s="3">
        <f t="shared" si="5"/>
        <v>0</v>
      </c>
      <c r="U17" s="3" t="s">
        <v>3</v>
      </c>
      <c r="V17" s="3">
        <f t="shared" si="6"/>
        <v>30</v>
      </c>
      <c r="W17" s="3"/>
      <c r="X17" s="3">
        <f t="shared" si="7"/>
        <v>0</v>
      </c>
      <c r="Y17" s="3"/>
      <c r="Z17" s="3">
        <f t="shared" si="8"/>
        <v>0</v>
      </c>
      <c r="AA17" s="3"/>
      <c r="AB17" s="3">
        <f t="shared" si="9"/>
        <v>0</v>
      </c>
      <c r="AC17" s="3"/>
      <c r="AD17" s="3">
        <f t="shared" si="10"/>
        <v>0</v>
      </c>
      <c r="AE17" s="3"/>
      <c r="AF17" s="4">
        <f t="shared" si="13"/>
        <v>0</v>
      </c>
      <c r="AG17" s="10">
        <f t="shared" si="12"/>
        <v>753.8</v>
      </c>
      <c r="AH17" s="3"/>
    </row>
    <row r="18" spans="1:34">
      <c r="A18" s="3">
        <v>15</v>
      </c>
      <c r="B18" s="6" t="s">
        <v>66</v>
      </c>
      <c r="C18" s="6" t="s">
        <v>92</v>
      </c>
      <c r="D18" s="19" t="s">
        <v>67</v>
      </c>
      <c r="E18" s="16" t="s">
        <v>68</v>
      </c>
      <c r="F18" s="5" t="s">
        <v>5</v>
      </c>
      <c r="G18" s="5">
        <v>6.1</v>
      </c>
      <c r="H18" s="5">
        <f t="shared" si="0"/>
        <v>671</v>
      </c>
      <c r="I18" s="3" t="s">
        <v>5</v>
      </c>
      <c r="J18" s="3" t="s">
        <v>5</v>
      </c>
      <c r="K18" s="12" t="str">
        <f t="shared" si="1"/>
        <v>ΟΚ</v>
      </c>
      <c r="L18" s="12"/>
      <c r="M18" s="5"/>
      <c r="N18" s="3">
        <f t="shared" si="2"/>
        <v>0</v>
      </c>
      <c r="O18" s="5"/>
      <c r="P18" s="5">
        <f t="shared" si="3"/>
        <v>0</v>
      </c>
      <c r="Q18" s="3"/>
      <c r="R18" s="3">
        <f t="shared" si="4"/>
        <v>0</v>
      </c>
      <c r="S18" s="3"/>
      <c r="T18" s="3">
        <f t="shared" si="5"/>
        <v>0</v>
      </c>
      <c r="U18" s="3"/>
      <c r="V18" s="3">
        <f t="shared" si="6"/>
        <v>0</v>
      </c>
      <c r="W18" s="3"/>
      <c r="X18" s="3">
        <f t="shared" si="7"/>
        <v>0</v>
      </c>
      <c r="Y18" s="3" t="s">
        <v>2</v>
      </c>
      <c r="Z18" s="3">
        <f t="shared" si="8"/>
        <v>70</v>
      </c>
      <c r="AA18" s="3"/>
      <c r="AB18" s="3">
        <f t="shared" si="9"/>
        <v>0</v>
      </c>
      <c r="AC18" s="3"/>
      <c r="AD18" s="3">
        <f t="shared" si="10"/>
        <v>0</v>
      </c>
      <c r="AE18" s="3"/>
      <c r="AF18" s="4">
        <f t="shared" si="13"/>
        <v>0</v>
      </c>
      <c r="AG18" s="10">
        <f t="shared" si="12"/>
        <v>741</v>
      </c>
      <c r="AH18" s="3"/>
    </row>
    <row r="19" spans="1:34">
      <c r="A19" s="3">
        <v>16</v>
      </c>
      <c r="B19" s="6" t="s">
        <v>69</v>
      </c>
      <c r="C19" s="6" t="s">
        <v>93</v>
      </c>
      <c r="D19" s="19" t="s">
        <v>70</v>
      </c>
      <c r="E19" s="16" t="s">
        <v>71</v>
      </c>
      <c r="F19" s="5" t="s">
        <v>5</v>
      </c>
      <c r="G19" s="5">
        <v>6.04</v>
      </c>
      <c r="H19" s="5">
        <f t="shared" si="0"/>
        <v>664.4</v>
      </c>
      <c r="I19" s="3" t="s">
        <v>5</v>
      </c>
      <c r="J19" s="3" t="s">
        <v>5</v>
      </c>
      <c r="K19" s="12" t="str">
        <f t="shared" si="1"/>
        <v>ΟΚ</v>
      </c>
      <c r="L19" s="12"/>
      <c r="M19" s="5"/>
      <c r="N19" s="3">
        <f t="shared" si="2"/>
        <v>0</v>
      </c>
      <c r="O19" s="5"/>
      <c r="P19" s="5">
        <f t="shared" si="3"/>
        <v>0</v>
      </c>
      <c r="Q19" s="3"/>
      <c r="R19" s="3">
        <f t="shared" si="4"/>
        <v>0</v>
      </c>
      <c r="S19" s="3"/>
      <c r="T19" s="3">
        <f t="shared" si="5"/>
        <v>0</v>
      </c>
      <c r="U19" s="3"/>
      <c r="V19" s="3">
        <f t="shared" si="6"/>
        <v>0</v>
      </c>
      <c r="W19" s="3"/>
      <c r="X19" s="3">
        <f t="shared" si="7"/>
        <v>0</v>
      </c>
      <c r="Y19" s="3" t="s">
        <v>2</v>
      </c>
      <c r="Z19" s="3">
        <f t="shared" si="8"/>
        <v>70</v>
      </c>
      <c r="AA19" s="3"/>
      <c r="AB19" s="3">
        <f t="shared" si="9"/>
        <v>0</v>
      </c>
      <c r="AC19" s="3"/>
      <c r="AD19" s="3">
        <f t="shared" si="10"/>
        <v>0</v>
      </c>
      <c r="AE19" s="3"/>
      <c r="AF19" s="4">
        <f t="shared" si="13"/>
        <v>0</v>
      </c>
      <c r="AG19" s="10">
        <f t="shared" si="12"/>
        <v>734.4</v>
      </c>
      <c r="AH19" s="3"/>
    </row>
    <row r="20" spans="1:34">
      <c r="A20" s="3">
        <v>17</v>
      </c>
      <c r="B20" s="6" t="s">
        <v>48</v>
      </c>
      <c r="C20" s="6" t="s">
        <v>81</v>
      </c>
      <c r="D20" s="19" t="s">
        <v>49</v>
      </c>
      <c r="E20" s="16" t="s">
        <v>50</v>
      </c>
      <c r="F20" s="5" t="s">
        <v>5</v>
      </c>
      <c r="G20" s="5">
        <v>6.01</v>
      </c>
      <c r="H20" s="5">
        <f t="shared" si="0"/>
        <v>661.1</v>
      </c>
      <c r="I20" s="3" t="s">
        <v>5</v>
      </c>
      <c r="J20" s="3" t="s">
        <v>5</v>
      </c>
      <c r="K20" s="12" t="str">
        <f t="shared" si="1"/>
        <v>ΟΚ</v>
      </c>
      <c r="L20" s="12"/>
      <c r="M20" s="5"/>
      <c r="N20" s="3">
        <f t="shared" si="2"/>
        <v>0</v>
      </c>
      <c r="O20" s="5"/>
      <c r="P20" s="5">
        <f t="shared" si="3"/>
        <v>0</v>
      </c>
      <c r="Q20" s="3"/>
      <c r="R20" s="3">
        <f t="shared" si="4"/>
        <v>0</v>
      </c>
      <c r="S20" s="3"/>
      <c r="T20" s="3">
        <f t="shared" si="5"/>
        <v>0</v>
      </c>
      <c r="U20" s="3"/>
      <c r="V20" s="3">
        <f t="shared" si="6"/>
        <v>0</v>
      </c>
      <c r="W20" s="3"/>
      <c r="X20" s="3">
        <f t="shared" si="7"/>
        <v>0</v>
      </c>
      <c r="Y20" s="3"/>
      <c r="Z20" s="3">
        <f t="shared" si="8"/>
        <v>0</v>
      </c>
      <c r="AA20" s="3"/>
      <c r="AB20" s="3">
        <f t="shared" si="9"/>
        <v>0</v>
      </c>
      <c r="AC20" s="3"/>
      <c r="AD20" s="3">
        <f t="shared" si="10"/>
        <v>0</v>
      </c>
      <c r="AE20" s="3"/>
      <c r="AF20" s="4">
        <f t="shared" si="13"/>
        <v>0</v>
      </c>
      <c r="AG20" s="10">
        <f t="shared" si="12"/>
        <v>661.1</v>
      </c>
      <c r="AH20" s="3"/>
    </row>
    <row r="21" spans="1:34">
      <c r="D21" s="22"/>
    </row>
    <row r="22" spans="1:34">
      <c r="D22" s="22"/>
    </row>
  </sheetData>
  <sortState ref="A3:AG20">
    <sortCondition descending="1" ref="AG3:AG20"/>
  </sortState>
  <mergeCells count="4">
    <mergeCell ref="A1:E1"/>
    <mergeCell ref="A2:E2"/>
    <mergeCell ref="F2:J2"/>
    <mergeCell ref="M2:AF2"/>
  </mergeCells>
  <dataValidations count="12">
    <dataValidation type="list" allowBlank="1" showInputMessage="1" showErrorMessage="1" sqref="W7 U7 W4 U4">
      <formula1>$AP$8:$AP$10</formula1>
    </dataValidation>
    <dataValidation type="list" allowBlank="1" showInputMessage="1" showErrorMessage="1" sqref="AA7 S7 L7 O7 Q7 L4:M4 S4 Q4">
      <formula1>$AO$8:$AO$9</formula1>
    </dataValidation>
    <dataValidation type="list" allowBlank="1" showInputMessage="1" showErrorMessage="1" sqref="Q15:Q20 Q8:Q13 L8:L13 M7:M13 O8:O20 AA8:AA13 S8:S13 F4:F20 S5:S6 L17:M20 S15:S20 AA5:AA6 AA15:AA20 O4:O6 L5:M6 M15:M16 L15 Q5:Q6 I4:J17 I18 I19:J20">
      <formula1>$AP$8:$AP$22</formula1>
    </dataValidation>
    <dataValidation type="list" allowBlank="1" showInputMessage="1" showErrorMessage="1" sqref="U15:U20 U8:U13 W8:W13 U5:U6 W15:W20 W5:W6">
      <formula1>$AQ$8:$AQ$9</formula1>
    </dataValidation>
    <dataValidation type="list" allowBlank="1" showInputMessage="1" showErrorMessage="1" sqref="Y15:Y20 Y4:Y13">
      <formula1>$AQ$8:$AQ$22</formula1>
    </dataValidation>
    <dataValidation type="whole" allowBlank="1" showInputMessage="1" showErrorMessage="1" errorTitle="ΠΡΟΣΟΧΗ!" error="ΑΠΟ 1 ΕΩΣ 24 ΜΗΝΕΣ" sqref="AC4:AC20">
      <formula1>1</formula1>
      <formula2>24</formula2>
    </dataValidation>
    <dataValidation type="whole" allowBlank="1" showInputMessage="1" showErrorMessage="1" errorTitle="ΠΡΟΣΟΧΗ!" error="ΑΠΟ 1 ΕΩΣ 84 ΜΗΝΕΣ" sqref="AE4:AE20">
      <formula1>1</formula1>
      <formula2>84</formula2>
    </dataValidation>
    <dataValidation type="decimal" allowBlank="1" showInputMessage="1" showErrorMessage="1" sqref="G4:G20">
      <formula1>5</formula1>
      <formula2>10</formula2>
    </dataValidation>
    <dataValidation type="list" allowBlank="1" showInputMessage="1" showErrorMessage="1" sqref="L14:M14 S14 AA14 Q14 W14 U14 Y14">
      <formula1>#REF!</formula1>
    </dataValidation>
    <dataValidation type="list" allowBlank="1" showInputMessage="1" showErrorMessage="1" sqref="L16">
      <formula1>$AP$8:$AP$9</formula1>
    </dataValidation>
    <dataValidation type="list" allowBlank="1" showInputMessage="1" showErrorMessage="1" sqref="J18">
      <formula1>$AL$8:$AL$9</formula1>
    </dataValidation>
    <dataValidation type="list" allowBlank="1" showInputMessage="1" showErrorMessage="1" sqref="AA4">
      <formula1>$AL$9:$AL$10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5"/>
  <sheetViews>
    <sheetView workbookViewId="0">
      <selection activeCell="AF13" sqref="AF13"/>
    </sheetView>
  </sheetViews>
  <sheetFormatPr defaultRowHeight="15"/>
  <cols>
    <col min="2" max="2" width="18.28515625" customWidth="1"/>
    <col min="4" max="4" width="10" hidden="1" customWidth="1"/>
    <col min="5" max="8" width="0" hidden="1" customWidth="1"/>
    <col min="9" max="9" width="14.140625" hidden="1" customWidth="1"/>
    <col min="10" max="29" width="0" hidden="1" customWidth="1"/>
    <col min="30" max="30" width="33.140625" customWidth="1"/>
  </cols>
  <sheetData>
    <row r="1" spans="1:30" s="1" customFormat="1" ht="41.25" customHeight="1">
      <c r="A1" s="34" t="s">
        <v>103</v>
      </c>
      <c r="B1" s="35"/>
      <c r="C1" s="35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2" customFormat="1" ht="15.75">
      <c r="A2" s="27" t="s">
        <v>6</v>
      </c>
      <c r="B2" s="28"/>
      <c r="C2" s="28"/>
      <c r="D2" s="29" t="s">
        <v>0</v>
      </c>
      <c r="E2" s="29"/>
      <c r="F2" s="29"/>
      <c r="G2" s="30"/>
      <c r="H2" s="30"/>
      <c r="I2" s="13"/>
      <c r="J2" s="13"/>
      <c r="K2" s="28" t="s">
        <v>21</v>
      </c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4" t="s">
        <v>104</v>
      </c>
    </row>
    <row r="3" spans="1:30" s="1" customFormat="1">
      <c r="A3" s="3">
        <v>1</v>
      </c>
      <c r="B3" s="6" t="s">
        <v>39</v>
      </c>
      <c r="C3" s="6" t="s">
        <v>77</v>
      </c>
      <c r="D3" s="5" t="s">
        <v>5</v>
      </c>
      <c r="E3" s="5"/>
      <c r="F3" s="5">
        <f>E3*110</f>
        <v>0</v>
      </c>
      <c r="G3" s="3" t="s">
        <v>12</v>
      </c>
      <c r="H3" s="3" t="s">
        <v>12</v>
      </c>
      <c r="I3" s="12" t="str">
        <f>IF(AND(D3="ΝΑΙ",IF(G3="ΝΑΙ",H3="ΝΑΙ")),"ΟΚ","ΑΠΟΡΡΙΠΤΕΤΑΙ")</f>
        <v>ΑΠΟΡΡΙΠΤΕΤΑΙ</v>
      </c>
      <c r="J3" s="12"/>
      <c r="K3" s="5"/>
      <c r="L3" s="3">
        <f>IF(K3="ΝΑΙ",120,0)</f>
        <v>0</v>
      </c>
      <c r="M3" s="5"/>
      <c r="N3" s="5">
        <f>IF(M3="ΝΑΙ",60,0)</f>
        <v>0</v>
      </c>
      <c r="O3" s="3"/>
      <c r="P3" s="3">
        <f>IF(O3="ΝΑΙ",250,0)</f>
        <v>0</v>
      </c>
      <c r="Q3" s="3"/>
      <c r="R3" s="3">
        <f>IF(Q3="ΝΑΙ",120,0)</f>
        <v>0</v>
      </c>
      <c r="S3" s="3"/>
      <c r="T3" s="3">
        <f>IF(S3="ΑΡΙΣΤΗ",70,IF(S3="ΠΟΛΥ ΚΑΛΗ",50,IF(S3="ΚΑΛΗ",30,)))</f>
        <v>0</v>
      </c>
      <c r="U3" s="3"/>
      <c r="V3" s="3">
        <f>IF(U3="ΑΡΙΣΤΗ",70,IF(U3="ΠΟΛΥ ΚΑΛΗ",50,IF(U3="ΚΑΛΗ",30,)))</f>
        <v>0</v>
      </c>
      <c r="W3" s="3"/>
      <c r="X3" s="3">
        <f>IF(W3="ΑΡΙΣΤΗ",70,IF(W3="ΠΟΛΥ ΚΑΛΗ",50,IF(W3="ΚΑΛΗ",30,)))</f>
        <v>0</v>
      </c>
      <c r="Y3" s="3"/>
      <c r="Z3" s="3">
        <f>IF(Y3="ΝΑΙ",150,0)</f>
        <v>0</v>
      </c>
      <c r="AA3" s="3"/>
      <c r="AB3" s="3">
        <f>AA3*17</f>
        <v>0</v>
      </c>
      <c r="AC3" s="3"/>
      <c r="AD3" s="18">
        <v>147.149</v>
      </c>
    </row>
    <row r="4" spans="1:30" s="1" customFormat="1" ht="57.75" customHeight="1">
      <c r="A4" s="3">
        <v>1</v>
      </c>
      <c r="B4" s="18" t="s">
        <v>96</v>
      </c>
      <c r="C4" s="18" t="s">
        <v>97</v>
      </c>
      <c r="D4" s="5"/>
      <c r="E4" s="5"/>
      <c r="F4" s="5">
        <f>E4*110</f>
        <v>0</v>
      </c>
      <c r="G4" s="3"/>
      <c r="H4" s="3" t="s">
        <v>12</v>
      </c>
      <c r="I4" s="12" t="str">
        <f>IF(AND(D4="ΝΑΙ",IF(G4="ΝΑΙ",#REF!="ΝΑΙ")),"ΟΚ","ΑΠΟΡΡΙΠΤΕΤΑΙ")</f>
        <v>ΑΠΟΡΡΙΠΤΕΤΑΙ</v>
      </c>
      <c r="J4" s="12"/>
      <c r="K4" s="5"/>
      <c r="L4" s="3">
        <f>IF(K4="ΝΑΙ",120,0)</f>
        <v>0</v>
      </c>
      <c r="M4" s="5"/>
      <c r="N4" s="5">
        <f>IF(M4="ΝΑΙ",60,0)</f>
        <v>0</v>
      </c>
      <c r="O4" s="3"/>
      <c r="P4" s="3">
        <f>IF(O4="ΝΑΙ",250,0)</f>
        <v>0</v>
      </c>
      <c r="Q4" s="3"/>
      <c r="R4" s="3">
        <f>IF(Q4="ΝΑΙ",120,0)</f>
        <v>0</v>
      </c>
      <c r="S4" s="3"/>
      <c r="T4" s="3">
        <f>IF(S4="ΑΡΙΣΤΗ",70,IF(S4="ΠΟΛΥ ΚΑΛΗ",50,IF(S4="ΚΑΛΗ",30,)))</f>
        <v>0</v>
      </c>
      <c r="U4" s="3"/>
      <c r="V4" s="3">
        <f>IF(U4="ΑΡΙΣΤΗ",70,IF(U4="ΠΟΛΥ ΚΑΛΗ",50,IF(U4="ΚΑΛΗ",30,)))</f>
        <v>0</v>
      </c>
      <c r="W4" s="3"/>
      <c r="X4" s="3">
        <f>IF(W4="ΑΡΙΣΤΗ",70,IF(W4="ΠΟΛΥ ΚΑΛΗ",50,IF(W4="ΚΑΛΗ",30,)))</f>
        <v>0</v>
      </c>
      <c r="Y4" s="3"/>
      <c r="Z4" s="3">
        <f>IF(Y4="ΝΑΙ",150,0)</f>
        <v>0</v>
      </c>
      <c r="AA4" s="3"/>
      <c r="AB4" s="3">
        <f>AA4*17</f>
        <v>0</v>
      </c>
      <c r="AC4" s="3"/>
      <c r="AD4" s="21" t="s">
        <v>98</v>
      </c>
    </row>
    <row r="5" spans="1:30" s="1" customFormat="1" ht="45" customHeight="1">
      <c r="A5" s="3">
        <v>5</v>
      </c>
      <c r="B5" s="18" t="s">
        <v>99</v>
      </c>
      <c r="C5" s="18" t="s">
        <v>100</v>
      </c>
      <c r="D5" s="5"/>
      <c r="E5" s="5"/>
      <c r="F5" s="5">
        <f>E5*110</f>
        <v>0</v>
      </c>
      <c r="G5" s="3"/>
      <c r="H5" s="3" t="s">
        <v>12</v>
      </c>
      <c r="I5" s="12" t="str">
        <f>IF(AND(D5="ΝΑΙ",IF(G5="ΝΑΙ",#REF!="ΝΑΙ")),"ΟΚ","ΑΠΟΡΡΙΠΤΕΤΑΙ")</f>
        <v>ΑΠΟΡΡΙΠΤΕΤΑΙ</v>
      </c>
      <c r="J5" s="12"/>
      <c r="K5" s="5"/>
      <c r="L5" s="3">
        <f>IF(K5="ΝΑΙ",120,0)</f>
        <v>0</v>
      </c>
      <c r="M5" s="5"/>
      <c r="N5" s="5">
        <f>IF(M5="ΝΑΙ",60,0)</f>
        <v>0</v>
      </c>
      <c r="O5" s="3"/>
      <c r="P5" s="3">
        <f>IF(O5="ΝΑΙ",250,0)</f>
        <v>0</v>
      </c>
      <c r="Q5" s="3"/>
      <c r="R5" s="3">
        <f>IF(Q5="ΝΑΙ",120,0)</f>
        <v>0</v>
      </c>
      <c r="S5" s="3"/>
      <c r="T5" s="3">
        <f>IF(S5="ΑΡΙΣΤΗ",70,IF(S5="ΠΟΛΥ ΚΑΛΗ",50,IF(S5="ΚΑΛΗ",30,)))</f>
        <v>0</v>
      </c>
      <c r="U5" s="3"/>
      <c r="V5" s="3">
        <f>IF(U5="ΑΡΙΣΤΗ",70,IF(U5="ΠΟΛΥ ΚΑΛΗ",50,IF(U5="ΚΑΛΗ",30,)))</f>
        <v>0</v>
      </c>
      <c r="W5" s="3"/>
      <c r="X5" s="3">
        <f>IF(W5="ΑΡΙΣΤΗ",70,IF(W5="ΠΟΛΥ ΚΑΛΗ",50,IF(W5="ΚΑΛΗ",30,)))</f>
        <v>0</v>
      </c>
      <c r="Y5" s="3"/>
      <c r="Z5" s="3">
        <f>IF(Y5="ΝΑΙ",150,0)</f>
        <v>0</v>
      </c>
      <c r="AA5" s="3"/>
      <c r="AB5" s="3">
        <f>AA5*17</f>
        <v>0</v>
      </c>
      <c r="AC5" s="3"/>
      <c r="AD5" s="21" t="s">
        <v>101</v>
      </c>
    </row>
  </sheetData>
  <mergeCells count="4">
    <mergeCell ref="A1:C1"/>
    <mergeCell ref="A2:C2"/>
    <mergeCell ref="D2:H2"/>
    <mergeCell ref="K2:AC2"/>
  </mergeCells>
  <dataValidations count="8">
    <dataValidation type="list" allowBlank="1" showInputMessage="1" showErrorMessage="1" sqref="J4:K5 O4:O5 M4:M5 Q4:Q5 Y4:Y5 D4:D5 G4:H5 U4:U5 W4:W5 S4:S5">
      <formula1>#REF!</formula1>
    </dataValidation>
    <dataValidation type="decimal" allowBlank="1" showInputMessage="1" showErrorMessage="1" sqref="E3:E5">
      <formula1>5</formula1>
      <formula2>10</formula2>
    </dataValidation>
    <dataValidation type="whole" allowBlank="1" showInputMessage="1" showErrorMessage="1" errorTitle="ΠΡΟΣΟΧΗ!" error="ΑΠΟ 1 ΕΩΣ 84 ΜΗΝΕΣ" sqref="AC3:AC5">
      <formula1>1</formula1>
      <formula2>84</formula2>
    </dataValidation>
    <dataValidation type="whole" allowBlank="1" showInputMessage="1" showErrorMessage="1" errorTitle="ΠΡΟΣΟΧΗ!" error="ΑΠΟ 1 ΕΩΣ 24 ΜΗΝΕΣ" sqref="AA3:AA5">
      <formula1>1</formula1>
      <formula2>24</formula2>
    </dataValidation>
    <dataValidation type="list" allowBlank="1" showInputMessage="1" showErrorMessage="1" sqref="W3">
      <formula1>$AN$3:$AN$17</formula1>
    </dataValidation>
    <dataValidation type="list" allowBlank="1" showInputMessage="1" showErrorMessage="1" sqref="U3 S3">
      <formula1>#REF!</formula1>
    </dataValidation>
    <dataValidation type="list" allowBlank="1" showInputMessage="1" showErrorMessage="1" sqref="G3:H3">
      <formula1>$AM$16:$AM$16</formula1>
    </dataValidation>
    <dataValidation type="list" allowBlank="1" showInputMessage="1" showErrorMessage="1" sqref="M3 Y3 J3:K3 D3 O3 Q3">
      <formula1>$AM$3:$AM$17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26Γ_ΠΡΟΣΛΗΠΤΕΟΣ</vt:lpstr>
      <vt:lpstr>26Γ_ΓΕΝΙΚΗ ΚΑΤΑΤΑΞΗ</vt:lpstr>
      <vt:lpstr>26Γ_ΑΠΟΡΡΙΠΤΕΟΙ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2018-07-11T08:00:05Z</cp:lastPrinted>
  <dcterms:created xsi:type="dcterms:W3CDTF">2017-10-23T05:29:48Z</dcterms:created>
  <dcterms:modified xsi:type="dcterms:W3CDTF">2018-11-26T10:20:49Z</dcterms:modified>
</cp:coreProperties>
</file>