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19035" windowHeight="12015" activeTab="2"/>
  </bookViews>
  <sheets>
    <sheet name="ΠΕ26A_ΠΡΟΣΛΗΠΤΕΟΣ" sheetId="10" r:id="rId1"/>
    <sheet name="ΠΕ 26α ΓΕΝΙΚΗ ΚΑΤΑΤΑΞΗ" sheetId="4" r:id="rId2"/>
    <sheet name="ΠΕ26A_ΑΠΟΡΡΙΠΤΕΟΙ" sheetId="9" r:id="rId3"/>
  </sheets>
  <calcPr calcId="125725"/>
</workbook>
</file>

<file path=xl/calcChain.xml><?xml version="1.0" encoding="utf-8"?>
<calcChain xmlns="http://schemas.openxmlformats.org/spreadsheetml/2006/main">
  <c r="AG13" i="4"/>
  <c r="AD4" i="10"/>
  <c r="AB4"/>
  <c r="Z4"/>
  <c r="X4"/>
  <c r="V4"/>
  <c r="T4"/>
  <c r="R4"/>
  <c r="P4"/>
  <c r="N4"/>
  <c r="K4"/>
  <c r="H4"/>
  <c r="AE4" s="1"/>
  <c r="AB9" i="9"/>
  <c r="Z9"/>
  <c r="X9"/>
  <c r="V9"/>
  <c r="T9"/>
  <c r="R9"/>
  <c r="P9"/>
  <c r="N9"/>
  <c r="L9"/>
  <c r="I9"/>
  <c r="F9"/>
  <c r="AB8"/>
  <c r="Z8"/>
  <c r="X8"/>
  <c r="V8"/>
  <c r="T8"/>
  <c r="R8"/>
  <c r="P8"/>
  <c r="N8"/>
  <c r="L8"/>
  <c r="I8"/>
  <c r="F8"/>
  <c r="AB7"/>
  <c r="Z7"/>
  <c r="X7"/>
  <c r="V7"/>
  <c r="T7"/>
  <c r="R7"/>
  <c r="P7"/>
  <c r="N7"/>
  <c r="L7"/>
  <c r="I7"/>
  <c r="F7"/>
  <c r="AB6"/>
  <c r="Z6"/>
  <c r="X6"/>
  <c r="V6"/>
  <c r="T6"/>
  <c r="R6"/>
  <c r="P6"/>
  <c r="N6"/>
  <c r="L6"/>
  <c r="I6"/>
  <c r="F6"/>
  <c r="AB5"/>
  <c r="Z5"/>
  <c r="X5"/>
  <c r="V5"/>
  <c r="T5"/>
  <c r="R5"/>
  <c r="P5"/>
  <c r="N5"/>
  <c r="L5"/>
  <c r="I5"/>
  <c r="F5"/>
  <c r="AB4"/>
  <c r="Z4"/>
  <c r="X4"/>
  <c r="V4"/>
  <c r="T4"/>
  <c r="R4"/>
  <c r="P4"/>
  <c r="N4"/>
  <c r="L4"/>
  <c r="I4"/>
  <c r="F4"/>
  <c r="AB3"/>
  <c r="Z3"/>
  <c r="X3"/>
  <c r="V3"/>
  <c r="T3"/>
  <c r="R3"/>
  <c r="P3"/>
  <c r="N3"/>
  <c r="L3"/>
  <c r="I3"/>
  <c r="F3"/>
  <c r="H27" i="4"/>
  <c r="K27"/>
  <c r="N27"/>
  <c r="P27"/>
  <c r="R27"/>
  <c r="T27"/>
  <c r="V27"/>
  <c r="X27"/>
  <c r="Z27"/>
  <c r="AB27"/>
  <c r="AD27"/>
  <c r="AE27" l="1"/>
  <c r="P17"/>
  <c r="N17"/>
  <c r="N14"/>
  <c r="AB8"/>
  <c r="Z8"/>
  <c r="V8"/>
  <c r="T8"/>
  <c r="R8"/>
  <c r="P8"/>
  <c r="N8"/>
  <c r="K8"/>
  <c r="H8"/>
  <c r="X8"/>
  <c r="AD8"/>
  <c r="N15"/>
  <c r="AB19"/>
  <c r="Z19"/>
  <c r="Z25"/>
  <c r="P25"/>
  <c r="K25"/>
  <c r="H25"/>
  <c r="P22"/>
  <c r="K22"/>
  <c r="Z30"/>
  <c r="K30"/>
  <c r="AB20"/>
  <c r="AD19"/>
  <c r="X19"/>
  <c r="V19"/>
  <c r="T19"/>
  <c r="R19"/>
  <c r="P19"/>
  <c r="N19"/>
  <c r="K19"/>
  <c r="H19"/>
  <c r="AD30"/>
  <c r="AB30"/>
  <c r="X30"/>
  <c r="V30"/>
  <c r="T30"/>
  <c r="R30"/>
  <c r="P30"/>
  <c r="N30"/>
  <c r="H30"/>
  <c r="AD22"/>
  <c r="AB22"/>
  <c r="Z22"/>
  <c r="X22"/>
  <c r="V22"/>
  <c r="T22"/>
  <c r="R22"/>
  <c r="N22"/>
  <c r="H22"/>
  <c r="N25"/>
  <c r="R25"/>
  <c r="T25"/>
  <c r="V25"/>
  <c r="X25"/>
  <c r="AB25"/>
  <c r="AD25"/>
  <c r="H16"/>
  <c r="K16"/>
  <c r="N16"/>
  <c r="P16"/>
  <c r="R16"/>
  <c r="T16"/>
  <c r="V16"/>
  <c r="X16"/>
  <c r="Z16"/>
  <c r="AB16"/>
  <c r="AD16"/>
  <c r="AE22" l="1"/>
  <c r="AE8"/>
  <c r="AE25"/>
  <c r="AE30"/>
  <c r="AE19"/>
  <c r="AE16"/>
  <c r="AD17"/>
  <c r="AD33"/>
  <c r="AD5"/>
  <c r="AD13"/>
  <c r="AD29"/>
  <c r="AD14"/>
  <c r="AD15"/>
  <c r="AD24"/>
  <c r="AD34"/>
  <c r="AD32"/>
  <c r="AD31"/>
  <c r="AD11"/>
  <c r="AD4"/>
  <c r="AD35"/>
  <c r="AD18"/>
  <c r="AD36"/>
  <c r="AD21"/>
  <c r="AD26"/>
  <c r="AD10"/>
  <c r="AD20"/>
  <c r="AD23"/>
  <c r="AD12"/>
  <c r="AD9"/>
  <c r="AD28"/>
  <c r="AD6"/>
  <c r="AD7"/>
  <c r="H7"/>
  <c r="K7"/>
  <c r="N7"/>
  <c r="P7"/>
  <c r="R7"/>
  <c r="T7"/>
  <c r="V7"/>
  <c r="X7"/>
  <c r="Z7"/>
  <c r="AB7"/>
  <c r="H6"/>
  <c r="K6"/>
  <c r="N6"/>
  <c r="P6"/>
  <c r="R6"/>
  <c r="T6"/>
  <c r="V6"/>
  <c r="X6"/>
  <c r="Z6"/>
  <c r="AB6"/>
  <c r="H28"/>
  <c r="K28"/>
  <c r="N28"/>
  <c r="P28"/>
  <c r="R28"/>
  <c r="T28"/>
  <c r="V28"/>
  <c r="X28"/>
  <c r="Z28"/>
  <c r="AB28"/>
  <c r="H9"/>
  <c r="K9"/>
  <c r="N9"/>
  <c r="P9"/>
  <c r="R9"/>
  <c r="T9"/>
  <c r="V9"/>
  <c r="X9"/>
  <c r="Z9"/>
  <c r="AB9"/>
  <c r="H12"/>
  <c r="K12"/>
  <c r="N12"/>
  <c r="P12"/>
  <c r="R12"/>
  <c r="T12"/>
  <c r="V12"/>
  <c r="X12"/>
  <c r="Z12"/>
  <c r="AB12"/>
  <c r="H23"/>
  <c r="K23"/>
  <c r="N23"/>
  <c r="P23"/>
  <c r="R23"/>
  <c r="T23"/>
  <c r="V23"/>
  <c r="X23"/>
  <c r="Z23"/>
  <c r="AB23"/>
  <c r="H20"/>
  <c r="K20"/>
  <c r="N20"/>
  <c r="P20"/>
  <c r="R20"/>
  <c r="T20"/>
  <c r="V20"/>
  <c r="X20"/>
  <c r="Z20"/>
  <c r="H10"/>
  <c r="K10"/>
  <c r="N10"/>
  <c r="P10"/>
  <c r="R10"/>
  <c r="T10"/>
  <c r="V10"/>
  <c r="X10"/>
  <c r="Z10"/>
  <c r="AB10"/>
  <c r="H26"/>
  <c r="K26"/>
  <c r="N26"/>
  <c r="P26"/>
  <c r="R26"/>
  <c r="T26"/>
  <c r="V26"/>
  <c r="X26"/>
  <c r="Z26"/>
  <c r="AB26"/>
  <c r="H21"/>
  <c r="K21"/>
  <c r="N21"/>
  <c r="P21"/>
  <c r="R21"/>
  <c r="T21"/>
  <c r="V21"/>
  <c r="X21"/>
  <c r="Z21"/>
  <c r="AB21"/>
  <c r="H36"/>
  <c r="K36"/>
  <c r="N36"/>
  <c r="P36"/>
  <c r="R36"/>
  <c r="T36"/>
  <c r="V36"/>
  <c r="X36"/>
  <c r="Z36"/>
  <c r="AB36"/>
  <c r="H18"/>
  <c r="K18"/>
  <c r="N18"/>
  <c r="P18"/>
  <c r="R18"/>
  <c r="T18"/>
  <c r="V18"/>
  <c r="X18"/>
  <c r="Z18"/>
  <c r="AB18"/>
  <c r="H35"/>
  <c r="K35"/>
  <c r="N35"/>
  <c r="P35"/>
  <c r="R35"/>
  <c r="T35"/>
  <c r="V35"/>
  <c r="X35"/>
  <c r="Z35"/>
  <c r="AB35"/>
  <c r="H4"/>
  <c r="K4"/>
  <c r="N4"/>
  <c r="P4"/>
  <c r="R4"/>
  <c r="T4"/>
  <c r="V4"/>
  <c r="X4"/>
  <c r="Z4"/>
  <c r="AB4"/>
  <c r="H11"/>
  <c r="K11"/>
  <c r="N11"/>
  <c r="P11"/>
  <c r="R11"/>
  <c r="T11"/>
  <c r="V11"/>
  <c r="X11"/>
  <c r="Z11"/>
  <c r="AB11"/>
  <c r="H31"/>
  <c r="K31"/>
  <c r="N31"/>
  <c r="P31"/>
  <c r="R31"/>
  <c r="T31"/>
  <c r="V31"/>
  <c r="X31"/>
  <c r="Z31"/>
  <c r="AB31"/>
  <c r="H32"/>
  <c r="K32"/>
  <c r="N32"/>
  <c r="P32"/>
  <c r="R32"/>
  <c r="T32"/>
  <c r="V32"/>
  <c r="X32"/>
  <c r="Z32"/>
  <c r="AB32"/>
  <c r="H34"/>
  <c r="K34"/>
  <c r="N34"/>
  <c r="P34"/>
  <c r="R34"/>
  <c r="T34"/>
  <c r="V34"/>
  <c r="X34"/>
  <c r="Z34"/>
  <c r="AB34"/>
  <c r="H24"/>
  <c r="K24"/>
  <c r="N24"/>
  <c r="P24"/>
  <c r="R24"/>
  <c r="T24"/>
  <c r="V24"/>
  <c r="X24"/>
  <c r="Z24"/>
  <c r="AB24"/>
  <c r="H15"/>
  <c r="K15"/>
  <c r="P15"/>
  <c r="R15"/>
  <c r="T15"/>
  <c r="V15"/>
  <c r="X15"/>
  <c r="Z15"/>
  <c r="AB15"/>
  <c r="H14"/>
  <c r="K14"/>
  <c r="P14"/>
  <c r="R14"/>
  <c r="T14"/>
  <c r="V14"/>
  <c r="X14"/>
  <c r="Z14"/>
  <c r="AB14"/>
  <c r="H29"/>
  <c r="K29"/>
  <c r="N29"/>
  <c r="P29"/>
  <c r="R29"/>
  <c r="T29"/>
  <c r="V29"/>
  <c r="X29"/>
  <c r="Z29"/>
  <c r="AB29"/>
  <c r="H13"/>
  <c r="K13"/>
  <c r="N13"/>
  <c r="P13"/>
  <c r="R13"/>
  <c r="T13"/>
  <c r="V13"/>
  <c r="X13"/>
  <c r="Z13"/>
  <c r="AB13"/>
  <c r="H5"/>
  <c r="K5"/>
  <c r="N5"/>
  <c r="P5"/>
  <c r="R5"/>
  <c r="T5"/>
  <c r="V5"/>
  <c r="X5"/>
  <c r="Z5"/>
  <c r="AB5"/>
  <c r="H33"/>
  <c r="K33"/>
  <c r="N33"/>
  <c r="P33"/>
  <c r="R33"/>
  <c r="T33"/>
  <c r="V33"/>
  <c r="X33"/>
  <c r="Z33"/>
  <c r="AB33"/>
  <c r="H17"/>
  <c r="K17"/>
  <c r="R17"/>
  <c r="T17"/>
  <c r="V17"/>
  <c r="X17"/>
  <c r="Z17"/>
  <c r="AB17"/>
  <c r="AE17" l="1"/>
  <c r="AE33"/>
  <c r="AE5"/>
  <c r="AE13"/>
  <c r="AE29"/>
  <c r="AE14"/>
  <c r="AE15"/>
  <c r="AE24"/>
  <c r="AE34"/>
  <c r="AE32"/>
  <c r="AE11"/>
  <c r="AE35"/>
  <c r="AE36"/>
  <c r="AE26"/>
  <c r="AE20"/>
  <c r="AE12"/>
  <c r="AE28"/>
  <c r="AE31"/>
  <c r="AE4"/>
  <c r="AE18"/>
  <c r="AE21"/>
  <c r="AE10"/>
  <c r="AE23"/>
  <c r="AE9"/>
  <c r="AE6"/>
  <c r="AE7"/>
</calcChain>
</file>

<file path=xl/sharedStrings.xml><?xml version="1.0" encoding="utf-8"?>
<sst xmlns="http://schemas.openxmlformats.org/spreadsheetml/2006/main" count="394" uniqueCount="182">
  <si>
    <t>ΤΥΠΙΚΑ ΠΡΟΣΟΝΤΑ</t>
  </si>
  <si>
    <t>Α/Α</t>
  </si>
  <si>
    <t>ΑΡΙΣΤΗ</t>
  </si>
  <si>
    <t>ΚΑΛΗ</t>
  </si>
  <si>
    <t>ΜΟΡΙΑ</t>
  </si>
  <si>
    <t>ΝΑΙ</t>
  </si>
  <si>
    <t>ΠΟΛΥ ΚΑΛΗ</t>
  </si>
  <si>
    <t>ΣΤΟΙΧΕΙΑ ΥΠΟΨΗΦΙΟΥ</t>
  </si>
  <si>
    <t>ΕΠΩΝΥΜΟ</t>
  </si>
  <si>
    <t>ΟΝΟΜΑ</t>
  </si>
  <si>
    <t>ΣΥΝΟΛΟ ΜΟΡΙΩΝ</t>
  </si>
  <si>
    <t>ΒΑΘΜΟΣ ΤΙΤΛΟΥ ΣΠΟΥΔΩΝ</t>
  </si>
  <si>
    <t>ΕΝΤΟΠΙΟΤΗΤΑ</t>
  </si>
  <si>
    <t>ΟΧΙ</t>
  </si>
  <si>
    <t>ΤΙΤΛΟΣ ΣΠΟΥΔΩΝ (κωδ. 009)</t>
  </si>
  <si>
    <t>ΓΝΩΣΗ ΧΕΙΡΙΣΜΟΥ Η/Υ (κωδ. 147)</t>
  </si>
  <si>
    <t>ΑΡΙΣΤΗ ΓΝΩΣΗ ΑΓΓΛΙΚΗΣ ΓΛΩΣΣΑΣ (κωδ. 148)</t>
  </si>
  <si>
    <t>ΜΕΤΑΠΤΥΧΙΑΚΟΣ ΤΙΤΛΟΣ ΣΤΟ ΓΝΩΣΤΙΚΟ ΑΝΤΙΚΕΙΜΕΝΟ (κωδ. 201)</t>
  </si>
  <si>
    <t>ΜΕΤΑΠΤΥΧΙΑΚΟΣ ΤΙΤΛΟΣ ΣΕ ΑΛΛΟ ΓΝΩΣΤΙΚΟ ΑΝΤΙΚΕΙΜΕΝΟ (κωδ. 202)</t>
  </si>
  <si>
    <t>ΔΙΔΑΚΤΟΡΙΚΟΣ ΤΙΤΛΟΣ ΣΤΟ ΓΝΩΣΤΙΚΟ ΑΝΤΙΚΕΙΜΕΝΟ (κωδ. 203)</t>
  </si>
  <si>
    <t>ΔΙΔΑΚΤΟΡΙΚΟΣ ΤΙΤΛΟΣ ΣΕ ΑΛΛΟ ΓΝΩΣΤΙΚΟ ΑΝΤΙΚΕΙΜΕΝΟ (κωδ. 204)</t>
  </si>
  <si>
    <t>ΓΝΩΣΗ ΔΕΥΤΕΡΗΣ ΞΕΝΗΣ ΓΛΩΣΣΑΣ (κωδ. 205)</t>
  </si>
  <si>
    <t>ΓΝΩΣΗ ΤΡΙΤΗΣ ΞΕΝΗΣ ΓΛΩΣΣΑΣ (κωδ. 206)</t>
  </si>
  <si>
    <t>ΔΕΥΤΕΡΟΣ ΤΙΤΛΟΣ ΣΠΟΥΔΩΝ ΣΤΟ ΓΝΩΣΤΙΚΟ ΑΝΤΙΚΕΙΜΕΝΟ (κωδ. 208)</t>
  </si>
  <si>
    <t>ΕΜΠΕΙΡΙΑ ΣΕ Β/ΘΜΙΟ Ή Γ/ΘΜΙΟ ΝΟΣΗΛΕΥΤΙΚΟ ΙΔΡΥΜΑ (έως και 24 μήνες) (κωδ. 211)</t>
  </si>
  <si>
    <t>ΠΡΟΣΘΕΤΑ - ΜΟΡΙΟΔΟΤΟΥΜΕΝΑ ΠΡΟΣΟΝΤΑ</t>
  </si>
  <si>
    <t>ΑΡΙΘΜΟΣ ΠΡΩΤΟΚΟΛΛΟΥ ΑΙΤΗΣΗΣ</t>
  </si>
  <si>
    <t>ΕΜΠΕΙΡΙΑ ΣΤΟ ΑΝΤΙΚΕΙΜΕΝΟ (έως και 84 μήνες) (κωδ. 212)</t>
  </si>
  <si>
    <t>ΚΩΝΣΤΑΝΤΙΝΟΣ</t>
  </si>
  <si>
    <t>2584/08-10-2018</t>
  </si>
  <si>
    <t>ΒΑΣΙΛΟΠΟΥΛΟΥ</t>
  </si>
  <si>
    <t>ΕΙΡΗΝΗ</t>
  </si>
  <si>
    <t>822/27-09-2018</t>
  </si>
  <si>
    <t>ΓΕΩΡΓΙΑΔΟΥ</t>
  </si>
  <si>
    <t>ΣΕΒΑΣΤΗ</t>
  </si>
  <si>
    <t>ΑΛΕΞΑΝΔΡΑ</t>
  </si>
  <si>
    <t>779/26-09-2018</t>
  </si>
  <si>
    <t>ΔΙΔΑΧΟΣ</t>
  </si>
  <si>
    <t>ΜΑΡΙΟΣ</t>
  </si>
  <si>
    <t>1605/01-10-2018</t>
  </si>
  <si>
    <t>ΔΡΑΜΟΥΝΤΑΝΗ</t>
  </si>
  <si>
    <t>ΟΛΓΑ</t>
  </si>
  <si>
    <t>173/20-09-2018</t>
  </si>
  <si>
    <t>ΕΥΘΥΜΙΑΔΗΣ</t>
  </si>
  <si>
    <t>ΑΙΚΑΤΕΡΙΝΗ</t>
  </si>
  <si>
    <t>497/25-09-2018</t>
  </si>
  <si>
    <t>ΗΛΙΟΠΟΥΛΟΥ</t>
  </si>
  <si>
    <t>ΚΩΝΣΤΑΝΤΙΝΑ</t>
  </si>
  <si>
    <t>2143/01-10-2018</t>
  </si>
  <si>
    <t>ΚΑΡΑΓΕΩΡΓΟΣ</t>
  </si>
  <si>
    <t>ΕΥΘΥΜΙΟΣ</t>
  </si>
  <si>
    <t>1711/01-10-2018</t>
  </si>
  <si>
    <t>ΚΑΡΠΟΔΙΝΗ</t>
  </si>
  <si>
    <t>ΜΑΡΚΕΛΑ</t>
  </si>
  <si>
    <t>348/24-09-2018</t>
  </si>
  <si>
    <t>ΚΑΤΕΛΑ</t>
  </si>
  <si>
    <t>ΜΑΡΙΑ</t>
  </si>
  <si>
    <t>ΑΘΑΝΑΣΙΟΣ</t>
  </si>
  <si>
    <t>1229/28-09-2018</t>
  </si>
  <si>
    <t>ΚΟΥΡΣΟΥΜΗ</t>
  </si>
  <si>
    <t>ΕΛΕΥΘΕΡΙΑ-ΕΛΕΝΗ</t>
  </si>
  <si>
    <t>2302/02-10-2018</t>
  </si>
  <si>
    <t>ΚΥΡΙΑΖΗ</t>
  </si>
  <si>
    <t>1785/01-10-2018</t>
  </si>
  <si>
    <t>ΛΑΜΠΡΟΥ</t>
  </si>
  <si>
    <t>ΜΕΛΕΤΙΟΣ</t>
  </si>
  <si>
    <t>469/25-09-2018</t>
  </si>
  <si>
    <t>ΜΕΤΤΟΥ</t>
  </si>
  <si>
    <t>ΙΩΑΝΝΑ</t>
  </si>
  <si>
    <t>250/21-09-2018</t>
  </si>
  <si>
    <t>ΝΑΚΑ</t>
  </si>
  <si>
    <t>1800/01-10-2018</t>
  </si>
  <si>
    <t>ΝΙΚΑΡΗ</t>
  </si>
  <si>
    <t>ΑΝΑΣΤΑΣΙΑ</t>
  </si>
  <si>
    <t>110/20-09-2018</t>
  </si>
  <si>
    <t>ΝΤΑΛΚΑΡΑΝΙΔΟΥ</t>
  </si>
  <si>
    <t>ΣΤΑΥΡΟΥΛΑ</t>
  </si>
  <si>
    <t>1516/01-10-2018</t>
  </si>
  <si>
    <t>1904/01-10-2018</t>
  </si>
  <si>
    <t>ΠΑΝΑΓΟΠΟΥΛΟΥ</t>
  </si>
  <si>
    <t>ΠΑΡΑΣΚΕΥΗ</t>
  </si>
  <si>
    <t>1395/28-09-2018</t>
  </si>
  <si>
    <t>ΠΡΩΤΟΝΟΤΑΡΙΟΣ</t>
  </si>
  <si>
    <t>1244/28-09-2018</t>
  </si>
  <si>
    <t>ΡΑΠΤΗΣ</t>
  </si>
  <si>
    <t>2333/02-10-2018</t>
  </si>
  <si>
    <t>ΡΟΒΙΣΗ</t>
  </si>
  <si>
    <t>1995/01-10-2018</t>
  </si>
  <si>
    <t>ΣΚΟΥΦΗ</t>
  </si>
  <si>
    <t>1043/27-09-2018</t>
  </si>
  <si>
    <t>ΣΠΑΣΟΥ</t>
  </si>
  <si>
    <t>768/26-09-2018</t>
  </si>
  <si>
    <t>ΣΤΑΜΑΤΙΟΥ</t>
  </si>
  <si>
    <t>361/24-09-2018</t>
  </si>
  <si>
    <t>ΣΥΜΕΩΝΙΔΟΥ</t>
  </si>
  <si>
    <t>ΒΑΣΙΛΕΙΑ</t>
  </si>
  <si>
    <t>1511/01-10-2018</t>
  </si>
  <si>
    <t>ΣΦΗΚΑ</t>
  </si>
  <si>
    <t>ΞΕΝΗ</t>
  </si>
  <si>
    <t>33/18-09-2018</t>
  </si>
  <si>
    <t>ΤΑΠΕΙΝΟΥ</t>
  </si>
  <si>
    <t>ΤΡΙΑΔΑ</t>
  </si>
  <si>
    <t>ΕΛΕΥΘΕΡΙΑ</t>
  </si>
  <si>
    <t>82/19-09-2018</t>
  </si>
  <si>
    <t>ΤΕΡΖΟΠΟΥΛΟΥ</t>
  </si>
  <si>
    <t>ΣΟΦΙΑ</t>
  </si>
  <si>
    <t>862/27-09-2018</t>
  </si>
  <si>
    <t>ΤΥΡΠΑΝΗΣ</t>
  </si>
  <si>
    <t>ΔΗΜΗΤΡΙΟΣ</t>
  </si>
  <si>
    <t>1539/01-10-2018</t>
  </si>
  <si>
    <t>ΦΥΤΡΟΥ</t>
  </si>
  <si>
    <t>2346/02-10-2018</t>
  </si>
  <si>
    <t>ΨΑΡΡΑΚΗ</t>
  </si>
  <si>
    <t>ΙΩΣΗΦΙΝΑ</t>
  </si>
  <si>
    <t>2429/02-10-2018</t>
  </si>
  <si>
    <t>ΨΙΑΝΟΣ</t>
  </si>
  <si>
    <t>ΙΩΑΝΝΗΣ</t>
  </si>
  <si>
    <t>ΑΔΤ</t>
  </si>
  <si>
    <t>**2326</t>
  </si>
  <si>
    <t>**7449</t>
  </si>
  <si>
    <t>**5521</t>
  </si>
  <si>
    <t>**0246</t>
  </si>
  <si>
    <t>**3208</t>
  </si>
  <si>
    <t>**1249</t>
  </si>
  <si>
    <t>**0798</t>
  </si>
  <si>
    <t>51/19-9-2018</t>
  </si>
  <si>
    <t>**4321</t>
  </si>
  <si>
    <t>ΚΥΡΙΑΚΑΚΗ</t>
  </si>
  <si>
    <t>ΚΑΛΛΙΟΠΗ</t>
  </si>
  <si>
    <t>**4098</t>
  </si>
  <si>
    <t>**5654</t>
  </si>
  <si>
    <t>**7654</t>
  </si>
  <si>
    <t>**9433</t>
  </si>
  <si>
    <t>**6506</t>
  </si>
  <si>
    <t>**8452</t>
  </si>
  <si>
    <t>**2385</t>
  </si>
  <si>
    <t>**6613</t>
  </si>
  <si>
    <t>**0090</t>
  </si>
  <si>
    <t>**0808</t>
  </si>
  <si>
    <t>**5910</t>
  </si>
  <si>
    <t>**7088</t>
  </si>
  <si>
    <t>ΣΠΥΡΙΔΟΥΛΑ</t>
  </si>
  <si>
    <t>**3988</t>
  </si>
  <si>
    <t>**6894</t>
  </si>
  <si>
    <t>**9364</t>
  </si>
  <si>
    <t>656/26-09-2018</t>
  </si>
  <si>
    <t>ΣΚΑΡΚΑΛΑ</t>
  </si>
  <si>
    <t>**2934</t>
  </si>
  <si>
    <t>**3539</t>
  </si>
  <si>
    <t>ΕΝΤΥΠΟ ΔΕΥΤΕΡΟΒΑΘΜΙΑΣ</t>
  </si>
  <si>
    <t>**1242</t>
  </si>
  <si>
    <t>**9164</t>
  </si>
  <si>
    <t>**5432</t>
  </si>
  <si>
    <t>**5996</t>
  </si>
  <si>
    <t>**4506</t>
  </si>
  <si>
    <t>**4656</t>
  </si>
  <si>
    <t>**5669</t>
  </si>
  <si>
    <t>**2313</t>
  </si>
  <si>
    <t>1441/28-09-2018</t>
  </si>
  <si>
    <t>**6149</t>
  </si>
  <si>
    <t>ΑΙΤΗΣΗ ΣΕ ΔΥΟ ΕΙΔΙΚΟΤΗΤΕΣ 25, 26Α (ΑΞΙΟΛΟΓΗΘΗΚΕ 25)</t>
  </si>
  <si>
    <t>2524/2-10-2018</t>
  </si>
  <si>
    <t>**7431</t>
  </si>
  <si>
    <t>ΑΙΤΗΣΗ ΣΕ ΔΥΟ ΕΙΔΙΚΟΤΗΤΕΣ 25, 26Α, 26Β, 26Γ (ΑΞΙΟΛΟΓΗΘΗΚΕ 25)</t>
  </si>
  <si>
    <t>845/27-9-2018</t>
  </si>
  <si>
    <t>**1563</t>
  </si>
  <si>
    <t>ΑΙΤΗΣΗ ΣΕ ΔΥΟ ΕΙΔΙΚΟΤΗΤΕΣ 25, 26Α, (ΑΞΙΟΛΟΓΗΘΗΚΕ 25)</t>
  </si>
  <si>
    <t>2277/1-10-2018</t>
  </si>
  <si>
    <t>**1814</t>
  </si>
  <si>
    <t>**2002</t>
  </si>
  <si>
    <t>1852/1-10-2018</t>
  </si>
  <si>
    <t>**6314</t>
  </si>
  <si>
    <t>ΑΙΤΗΣΗ ΣΕ ΔΥΟ ΕΙΔΙΚΟΤΗΤΕΣ 25, 26Δ, 26Α, 26Β (ΑΞΙΟΛΟΓΗΘΗΚΕ 25)</t>
  </si>
  <si>
    <t>ΑΙΤΗΣΗ ΣΕ ΔΥΟ ΕΙΔΙΚΟΤΗΤΕΣ 25, 26Α, 26Β, 26Γ, 26Δ (ΑΞΙΟΛΟΓΗΘΗΚΕ 25)</t>
  </si>
  <si>
    <t>2427/2-10-2018</t>
  </si>
  <si>
    <t>**3546</t>
  </si>
  <si>
    <t>ΑΙΤΙΟΛΟΓΙΑ ΑΠΟΡΡΙΨΗΣ</t>
  </si>
  <si>
    <t>ΠΕ ΔΙΟΙΚΗΤΙΚΟΥ - ΠΕ 26Α 
ΠΡΟΣΩΡΙΝΟΣ ΠΙΝΑΚΑΣ ΑΠΟΡΡΙΠΤΕΩΝ</t>
  </si>
  <si>
    <t>ΠΕ26α - ΔΙΟΙΚΗΤΙΚΟΥ
ΠΡΟΣΩΡΙΝΟΣ ΠΙΝΑΚΑΣ ΓΕΝΙΚΗΣ ΚΑΤΑΤΑΞΗΣ (ΧΩΡΙΣ ΓΕΝΙΚΗ ΕΜΠΕΙΡΙΑ)</t>
  </si>
  <si>
    <t>ΠΕ26α - ΔΙΟΙΚΗΤΙΚΟΥ
ΠΡΟΣΩΡΙΝΟΣ ΠΙΝΑΚΑΣ ΠΡΟΣΛΗΠΤΕΟΥ 
1 ΘΕΣΗ ΧΩΡΙΣ ΓΕΝΙΚΗ ΕΜΠΕΙΡΙΑ</t>
  </si>
  <si>
    <t>ΠΑΡΑΤΗΡΗΣΗ</t>
  </si>
  <si>
    <t>ΠΑΡΑΤΗΡΗΣΕΙΣ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</si>
</sst>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6" xfId="0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0" fillId="0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 wrapText="1"/>
    </xf>
    <xf numFmtId="0" fontId="3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P4"/>
  <sheetViews>
    <sheetView topLeftCell="AB1" workbookViewId="0">
      <selection activeCell="AQ10" sqref="AQ10"/>
    </sheetView>
  </sheetViews>
  <sheetFormatPr defaultRowHeight="15"/>
  <cols>
    <col min="1" max="1" width="4.85546875" style="1" customWidth="1"/>
    <col min="2" max="2" width="21" style="1" customWidth="1"/>
    <col min="3" max="3" width="14.5703125" style="1" customWidth="1"/>
    <col min="4" max="4" width="25.140625" style="1" customWidth="1"/>
    <col min="5" max="5" width="25.28515625" style="1" customWidth="1"/>
    <col min="6" max="7" width="9.7109375" style="1" customWidth="1"/>
    <col min="8" max="8" width="7.28515625" style="1" customWidth="1"/>
    <col min="9" max="9" width="11" style="1" customWidth="1"/>
    <col min="10" max="10" width="10.85546875" style="1" customWidth="1"/>
    <col min="11" max="11" width="15" style="1" customWidth="1"/>
    <col min="12" max="12" width="14" style="1" customWidth="1"/>
    <col min="13" max="13" width="16.28515625" style="1" customWidth="1"/>
    <col min="14" max="14" width="7.28515625" style="1" customWidth="1"/>
    <col min="15" max="15" width="16.140625" style="1" customWidth="1"/>
    <col min="16" max="16" width="7.28515625" style="1" customWidth="1"/>
    <col min="17" max="17" width="13.85546875" style="1" customWidth="1"/>
    <col min="18" max="18" width="7.28515625" style="1" customWidth="1"/>
    <col min="19" max="19" width="15.28515625" style="1" customWidth="1"/>
    <col min="20" max="20" width="7.28515625" style="1" customWidth="1"/>
    <col min="21" max="21" width="11.42578125" style="1" customWidth="1"/>
    <col min="22" max="22" width="7.28515625" style="1" customWidth="1"/>
    <col min="23" max="23" width="11.42578125" style="1" customWidth="1"/>
    <col min="24" max="24" width="7.28515625" style="1" customWidth="1"/>
    <col min="25" max="25" width="13.7109375" style="1" bestFit="1" customWidth="1"/>
    <col min="26" max="26" width="7.28515625" style="1" customWidth="1"/>
    <col min="27" max="27" width="16.85546875" style="1" customWidth="1"/>
    <col min="28" max="28" width="7.85546875" style="1" customWidth="1"/>
    <col min="29" max="29" width="14.140625" style="1" hidden="1" customWidth="1"/>
    <col min="30" max="30" width="7.85546875" style="1" hidden="1" customWidth="1"/>
    <col min="31" max="31" width="16.140625" style="1" customWidth="1"/>
    <col min="32" max="32" width="22.28515625" style="1" hidden="1" customWidth="1"/>
    <col min="33" max="35" width="0" style="1" hidden="1" customWidth="1"/>
    <col min="36" max="36" width="15" style="1" customWidth="1"/>
    <col min="37" max="38" width="9.140625" style="1"/>
    <col min="39" max="40" width="9.140625" style="1" hidden="1" customWidth="1"/>
    <col min="41" max="41" width="9.140625" style="1"/>
    <col min="42" max="42" width="0" style="1" hidden="1" customWidth="1"/>
    <col min="43" max="16384" width="9.140625" style="1"/>
  </cols>
  <sheetData>
    <row r="1" spans="1:42" ht="70.5" customHeight="1">
      <c r="A1" s="31" t="s">
        <v>179</v>
      </c>
      <c r="B1" s="32"/>
      <c r="C1" s="32"/>
      <c r="D1" s="32"/>
      <c r="E1" s="32"/>
      <c r="F1" s="5"/>
      <c r="G1" s="5"/>
      <c r="H1" s="5"/>
      <c r="I1" s="3"/>
      <c r="J1" s="3"/>
      <c r="K1" s="13"/>
      <c r="L1" s="13"/>
      <c r="M1" s="5"/>
      <c r="N1" s="5"/>
      <c r="O1" s="5"/>
      <c r="P1" s="5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10"/>
      <c r="AC1" s="3"/>
      <c r="AD1" s="4"/>
      <c r="AE1" s="5"/>
    </row>
    <row r="2" spans="1:42" s="2" customFormat="1" ht="15.75" customHeight="1">
      <c r="A2" s="33" t="s">
        <v>7</v>
      </c>
      <c r="B2" s="34"/>
      <c r="C2" s="34"/>
      <c r="D2" s="34"/>
      <c r="E2" s="34"/>
      <c r="F2" s="34" t="s">
        <v>0</v>
      </c>
      <c r="G2" s="34"/>
      <c r="H2" s="34"/>
      <c r="I2" s="34"/>
      <c r="J2" s="35"/>
      <c r="K2" s="14"/>
      <c r="L2" s="14"/>
      <c r="M2" s="36" t="s">
        <v>25</v>
      </c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19"/>
      <c r="AD2" s="18"/>
    </row>
    <row r="3" spans="1:42" s="9" customFormat="1" ht="94.5" customHeight="1">
      <c r="A3" s="6" t="s">
        <v>1</v>
      </c>
      <c r="B3" s="6" t="s">
        <v>26</v>
      </c>
      <c r="C3" s="12" t="s">
        <v>117</v>
      </c>
      <c r="D3" s="12" t="s">
        <v>8</v>
      </c>
      <c r="E3" s="12" t="s">
        <v>9</v>
      </c>
      <c r="F3" s="8" t="s">
        <v>14</v>
      </c>
      <c r="G3" s="8" t="s">
        <v>11</v>
      </c>
      <c r="H3" s="8" t="s">
        <v>4</v>
      </c>
      <c r="I3" s="6" t="s">
        <v>15</v>
      </c>
      <c r="J3" s="6" t="s">
        <v>16</v>
      </c>
      <c r="K3" s="15"/>
      <c r="L3" s="16" t="s">
        <v>12</v>
      </c>
      <c r="M3" s="8" t="s">
        <v>17</v>
      </c>
      <c r="N3" s="6" t="s">
        <v>4</v>
      </c>
      <c r="O3" s="8" t="s">
        <v>18</v>
      </c>
      <c r="P3" s="8" t="s">
        <v>4</v>
      </c>
      <c r="Q3" s="6" t="s">
        <v>19</v>
      </c>
      <c r="R3" s="6" t="s">
        <v>4</v>
      </c>
      <c r="S3" s="6" t="s">
        <v>20</v>
      </c>
      <c r="T3" s="6" t="s">
        <v>4</v>
      </c>
      <c r="U3" s="6" t="s">
        <v>21</v>
      </c>
      <c r="V3" s="6" t="s">
        <v>4</v>
      </c>
      <c r="W3" s="6" t="s">
        <v>22</v>
      </c>
      <c r="X3" s="6" t="s">
        <v>4</v>
      </c>
      <c r="Y3" s="6" t="s">
        <v>23</v>
      </c>
      <c r="Z3" s="6" t="s">
        <v>4</v>
      </c>
      <c r="AA3" s="6" t="s">
        <v>24</v>
      </c>
      <c r="AB3" s="6" t="s">
        <v>4</v>
      </c>
      <c r="AC3" s="6" t="s">
        <v>27</v>
      </c>
      <c r="AD3" s="7" t="s">
        <v>4</v>
      </c>
      <c r="AE3" s="17" t="s">
        <v>10</v>
      </c>
      <c r="AJ3" s="6" t="s">
        <v>180</v>
      </c>
    </row>
    <row r="4" spans="1:42">
      <c r="A4" s="3">
        <v>1</v>
      </c>
      <c r="B4" s="6" t="s">
        <v>83</v>
      </c>
      <c r="C4" s="6" t="s">
        <v>140</v>
      </c>
      <c r="D4" s="24" t="s">
        <v>84</v>
      </c>
      <c r="E4" s="20" t="s">
        <v>57</v>
      </c>
      <c r="F4" s="5" t="s">
        <v>5</v>
      </c>
      <c r="G4" s="5">
        <v>6.12</v>
      </c>
      <c r="H4" s="5">
        <f>G4*110</f>
        <v>673.2</v>
      </c>
      <c r="I4" s="3" t="s">
        <v>5</v>
      </c>
      <c r="J4" s="3" t="s">
        <v>5</v>
      </c>
      <c r="K4" s="13" t="str">
        <f>IF(AND(F4="ΝΑΙ",IF(I4="ΝΑΙ",J4="ΝΑΙ")),"ΟΚ","ΑΠΟΡΡΙΠΤΕΤΑΙ")</f>
        <v>ΟΚ</v>
      </c>
      <c r="L4" s="13" t="s">
        <v>5</v>
      </c>
      <c r="M4" s="5" t="s">
        <v>5</v>
      </c>
      <c r="N4" s="3">
        <f>IF(M4="ΝΑΙ",120,0)</f>
        <v>120</v>
      </c>
      <c r="O4" s="5"/>
      <c r="P4" s="5">
        <f>IF(O4="ΝΑΙ",60,0)</f>
        <v>0</v>
      </c>
      <c r="Q4" s="3"/>
      <c r="R4" s="3">
        <f>IF(Q4="ΝΑΙ",250,0)</f>
        <v>0</v>
      </c>
      <c r="S4" s="3"/>
      <c r="T4" s="3">
        <f>IF(S4="ΝΑΙ",120,0)</f>
        <v>0</v>
      </c>
      <c r="U4" s="3"/>
      <c r="V4" s="3">
        <f>IF(U4="ΑΡΙΣΤΗ",70,IF(U4="ΠΟΛΥ ΚΑΛΗ",50,IF(U4="ΚΑΛΗ",30,)))</f>
        <v>0</v>
      </c>
      <c r="W4" s="3"/>
      <c r="X4" s="3">
        <f>IF(W4="ΑΡΙΣΤΗ",70,IF(W4="ΠΟΛΥ ΚΑΛΗ",50,IF(W4="ΚΑΛΗ",30,)))</f>
        <v>0</v>
      </c>
      <c r="Y4" s="3"/>
      <c r="Z4" s="3">
        <f>IF(Y4="ΝΑΙ",150,0)</f>
        <v>0</v>
      </c>
      <c r="AA4" s="21">
        <v>24</v>
      </c>
      <c r="AB4" s="3">
        <f>AA4*17</f>
        <v>408</v>
      </c>
      <c r="AC4" s="3"/>
      <c r="AD4" s="3">
        <f>AC4*7</f>
        <v>0</v>
      </c>
      <c r="AE4" s="11">
        <f>H4+Z4+N4+P4+R4+T4+V4+X4+AB4+AD4</f>
        <v>1201.2</v>
      </c>
      <c r="AF4" s="26"/>
      <c r="AJ4" s="3"/>
      <c r="AP4" s="1" t="s">
        <v>3</v>
      </c>
    </row>
  </sheetData>
  <mergeCells count="4">
    <mergeCell ref="A1:E1"/>
    <mergeCell ref="A2:E2"/>
    <mergeCell ref="F2:J2"/>
    <mergeCell ref="M2:AB2"/>
  </mergeCells>
  <dataValidations count="5">
    <dataValidation type="list" allowBlank="1" showInputMessage="1" showErrorMessage="1" sqref="S4 AA4 L4:M4 Q4">
      <formula1>#REF!</formula1>
    </dataValidation>
    <dataValidation type="list" allowBlank="1" showInputMessage="1" showErrorMessage="1" sqref="W4 U4">
      <formula1>#REF!</formula1>
    </dataValidation>
    <dataValidation type="decimal" allowBlank="1" showInputMessage="1" showErrorMessage="1" sqref="G4">
      <formula1>5</formula1>
      <formula2>10</formula2>
    </dataValidation>
    <dataValidation type="whole" allowBlank="1" showInputMessage="1" showErrorMessage="1" errorTitle="ΠΡΟΣΟΧΗ!" error="ΑΠΟ 1 ΕΩΣ 24 ΜΗΝΕΣ" sqref="AC4">
      <formula1>1</formula1>
      <formula2>24</formula2>
    </dataValidation>
    <dataValidation type="list" allowBlank="1" showInputMessage="1" showErrorMessage="1" sqref="F4 O4 Y4 I4:J4">
      <formula1>#REF!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P36"/>
  <sheetViews>
    <sheetView workbookViewId="0">
      <pane xSplit="5" topLeftCell="AB1" activePane="topRight" state="frozen"/>
      <selection pane="topRight" activeCell="AJ1" sqref="AJ1:AK1048576"/>
    </sheetView>
  </sheetViews>
  <sheetFormatPr defaultRowHeight="15"/>
  <cols>
    <col min="1" max="1" width="4.85546875" style="1" customWidth="1"/>
    <col min="2" max="2" width="21" style="1" customWidth="1"/>
    <col min="3" max="3" width="14.5703125" style="1" customWidth="1"/>
    <col min="4" max="4" width="25.140625" style="1" customWidth="1"/>
    <col min="5" max="5" width="25.28515625" style="1" customWidth="1"/>
    <col min="6" max="7" width="9.7109375" style="1" customWidth="1"/>
    <col min="8" max="8" width="7.28515625" style="1" customWidth="1"/>
    <col min="9" max="9" width="11" style="1" customWidth="1"/>
    <col min="10" max="10" width="10.85546875" style="1" customWidth="1"/>
    <col min="11" max="11" width="15" style="1" customWidth="1"/>
    <col min="12" max="12" width="14" style="1" customWidth="1"/>
    <col min="13" max="13" width="16.28515625" style="1" customWidth="1"/>
    <col min="14" max="14" width="7.28515625" style="1" customWidth="1"/>
    <col min="15" max="15" width="16.140625" style="1" customWidth="1"/>
    <col min="16" max="16" width="7.28515625" style="1" customWidth="1"/>
    <col min="17" max="17" width="13.85546875" style="1" customWidth="1"/>
    <col min="18" max="18" width="7.28515625" style="1" customWidth="1"/>
    <col min="19" max="19" width="15.28515625" style="1" customWidth="1"/>
    <col min="20" max="20" width="7.28515625" style="1" customWidth="1"/>
    <col min="21" max="21" width="11.42578125" style="1" customWidth="1"/>
    <col min="22" max="22" width="7.28515625" style="1" customWidth="1"/>
    <col min="23" max="23" width="11.42578125" style="1" customWidth="1"/>
    <col min="24" max="24" width="7.28515625" style="1" customWidth="1"/>
    <col min="25" max="25" width="13.7109375" style="1" bestFit="1" customWidth="1"/>
    <col min="26" max="26" width="7.28515625" style="1" customWidth="1"/>
    <col min="27" max="27" width="16.85546875" style="1" customWidth="1"/>
    <col min="28" max="28" width="7.85546875" style="1" customWidth="1"/>
    <col min="29" max="29" width="14.140625" style="1" hidden="1" customWidth="1"/>
    <col min="30" max="30" width="7.85546875" style="1" hidden="1" customWidth="1"/>
    <col min="31" max="31" width="16.140625" style="1" customWidth="1"/>
    <col min="32" max="32" width="22.28515625" style="1" hidden="1" customWidth="1"/>
    <col min="33" max="35" width="9.140625" style="1" hidden="1" customWidth="1"/>
    <col min="36" max="36" width="18.140625" style="1" customWidth="1"/>
    <col min="37" max="38" width="9.140625" style="1"/>
    <col min="39" max="40" width="9.140625" style="1" hidden="1" customWidth="1"/>
    <col min="41" max="41" width="9.140625" style="1"/>
    <col min="42" max="42" width="0" style="1" hidden="1" customWidth="1"/>
    <col min="43" max="16384" width="9.140625" style="1"/>
  </cols>
  <sheetData>
    <row r="1" spans="1:42" ht="54" customHeight="1">
      <c r="A1" s="31" t="s">
        <v>178</v>
      </c>
      <c r="B1" s="32"/>
      <c r="C1" s="32"/>
      <c r="D1" s="32"/>
      <c r="E1" s="32"/>
      <c r="F1" s="5"/>
      <c r="G1" s="5"/>
      <c r="H1" s="5"/>
      <c r="I1" s="3"/>
      <c r="J1" s="3"/>
      <c r="K1" s="13"/>
      <c r="L1" s="13"/>
      <c r="M1" s="5"/>
      <c r="N1" s="5"/>
      <c r="O1" s="5"/>
      <c r="P1" s="5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10"/>
      <c r="AC1" s="3"/>
      <c r="AD1" s="4"/>
      <c r="AE1" s="5"/>
    </row>
    <row r="2" spans="1:42" s="2" customFormat="1" ht="15.75" customHeight="1">
      <c r="A2" s="33" t="s">
        <v>7</v>
      </c>
      <c r="B2" s="34"/>
      <c r="C2" s="34"/>
      <c r="D2" s="34"/>
      <c r="E2" s="34"/>
      <c r="F2" s="34" t="s">
        <v>0</v>
      </c>
      <c r="G2" s="34"/>
      <c r="H2" s="34"/>
      <c r="I2" s="34"/>
      <c r="J2" s="35"/>
      <c r="K2" s="14"/>
      <c r="L2" s="14"/>
      <c r="M2" s="36" t="s">
        <v>25</v>
      </c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19"/>
      <c r="AD2" s="18"/>
    </row>
    <row r="3" spans="1:42" s="9" customFormat="1" ht="94.5" customHeight="1">
      <c r="A3" s="6" t="s">
        <v>1</v>
      </c>
      <c r="B3" s="6" t="s">
        <v>26</v>
      </c>
      <c r="C3" s="12" t="s">
        <v>117</v>
      </c>
      <c r="D3" s="12" t="s">
        <v>8</v>
      </c>
      <c r="E3" s="12" t="s">
        <v>9</v>
      </c>
      <c r="F3" s="8" t="s">
        <v>14</v>
      </c>
      <c r="G3" s="8" t="s">
        <v>11</v>
      </c>
      <c r="H3" s="8" t="s">
        <v>4</v>
      </c>
      <c r="I3" s="6" t="s">
        <v>15</v>
      </c>
      <c r="J3" s="6" t="s">
        <v>16</v>
      </c>
      <c r="K3" s="15"/>
      <c r="L3" s="16" t="s">
        <v>12</v>
      </c>
      <c r="M3" s="8" t="s">
        <v>17</v>
      </c>
      <c r="N3" s="6" t="s">
        <v>4</v>
      </c>
      <c r="O3" s="8" t="s">
        <v>18</v>
      </c>
      <c r="P3" s="8" t="s">
        <v>4</v>
      </c>
      <c r="Q3" s="6" t="s">
        <v>19</v>
      </c>
      <c r="R3" s="6" t="s">
        <v>4</v>
      </c>
      <c r="S3" s="6" t="s">
        <v>20</v>
      </c>
      <c r="T3" s="6" t="s">
        <v>4</v>
      </c>
      <c r="U3" s="6" t="s">
        <v>21</v>
      </c>
      <c r="V3" s="6" t="s">
        <v>4</v>
      </c>
      <c r="W3" s="6" t="s">
        <v>22</v>
      </c>
      <c r="X3" s="6" t="s">
        <v>4</v>
      </c>
      <c r="Y3" s="6" t="s">
        <v>23</v>
      </c>
      <c r="Z3" s="6" t="s">
        <v>4</v>
      </c>
      <c r="AA3" s="6" t="s">
        <v>24</v>
      </c>
      <c r="AB3" s="6" t="s">
        <v>4</v>
      </c>
      <c r="AC3" s="6" t="s">
        <v>27</v>
      </c>
      <c r="AD3" s="7" t="s">
        <v>4</v>
      </c>
      <c r="AE3" s="17" t="s">
        <v>10</v>
      </c>
      <c r="AJ3" s="6" t="s">
        <v>181</v>
      </c>
    </row>
    <row r="4" spans="1:42">
      <c r="A4" s="3">
        <v>1</v>
      </c>
      <c r="B4" s="6" t="s">
        <v>83</v>
      </c>
      <c r="C4" s="6" t="s">
        <v>140</v>
      </c>
      <c r="D4" s="24" t="s">
        <v>84</v>
      </c>
      <c r="E4" s="20" t="s">
        <v>57</v>
      </c>
      <c r="F4" s="5" t="s">
        <v>5</v>
      </c>
      <c r="G4" s="5">
        <v>6.12</v>
      </c>
      <c r="H4" s="5">
        <f t="shared" ref="H4:H36" si="0">G4*110</f>
        <v>673.2</v>
      </c>
      <c r="I4" s="3" t="s">
        <v>5</v>
      </c>
      <c r="J4" s="3" t="s">
        <v>5</v>
      </c>
      <c r="K4" s="13" t="str">
        <f t="shared" ref="K4:K36" si="1">IF(AND(F4="ΝΑΙ",IF(I4="ΝΑΙ",J4="ΝΑΙ")),"ΟΚ","ΑΠΟΡΡΙΠΤΕΤΑΙ")</f>
        <v>ΟΚ</v>
      </c>
      <c r="L4" s="13" t="s">
        <v>5</v>
      </c>
      <c r="M4" s="5" t="s">
        <v>5</v>
      </c>
      <c r="N4" s="3">
        <f t="shared" ref="N4:N36" si="2">IF(M4="ΝΑΙ",120,0)</f>
        <v>120</v>
      </c>
      <c r="O4" s="5"/>
      <c r="P4" s="5">
        <f t="shared" ref="P4:P36" si="3">IF(O4="ΝΑΙ",60,0)</f>
        <v>0</v>
      </c>
      <c r="Q4" s="3"/>
      <c r="R4" s="3">
        <f t="shared" ref="R4:R36" si="4">IF(Q4="ΝΑΙ",250,0)</f>
        <v>0</v>
      </c>
      <c r="S4" s="3"/>
      <c r="T4" s="3">
        <f t="shared" ref="T4:T36" si="5">IF(S4="ΝΑΙ",120,0)</f>
        <v>0</v>
      </c>
      <c r="U4" s="3"/>
      <c r="V4" s="3">
        <f t="shared" ref="V4:V36" si="6">IF(U4="ΑΡΙΣΤΗ",70,IF(U4="ΠΟΛΥ ΚΑΛΗ",50,IF(U4="ΚΑΛΗ",30,)))</f>
        <v>0</v>
      </c>
      <c r="W4" s="3"/>
      <c r="X4" s="3">
        <f t="shared" ref="X4:X36" si="7">IF(W4="ΑΡΙΣΤΗ",70,IF(W4="ΠΟΛΥ ΚΑΛΗ",50,IF(W4="ΚΑΛΗ",30,)))</f>
        <v>0</v>
      </c>
      <c r="Y4" s="3"/>
      <c r="Z4" s="3">
        <f t="shared" ref="Z4:Z21" si="8">IF(Y4="ΝΑΙ",150,0)</f>
        <v>0</v>
      </c>
      <c r="AA4" s="21">
        <v>24</v>
      </c>
      <c r="AB4" s="3">
        <f t="shared" ref="AB4:AB21" si="9">AA4*17</f>
        <v>408</v>
      </c>
      <c r="AC4" s="3"/>
      <c r="AD4" s="3">
        <f>AC4*7</f>
        <v>0</v>
      </c>
      <c r="AE4" s="11">
        <f t="shared" ref="AE4:AE36" si="10">H4+Z4+N4+P4+R4+T4+V4+X4+AB4+AD4</f>
        <v>1201.2</v>
      </c>
      <c r="AF4" s="26"/>
      <c r="AJ4" s="3" t="s">
        <v>12</v>
      </c>
      <c r="AP4" s="1" t="s">
        <v>3</v>
      </c>
    </row>
    <row r="5" spans="1:42">
      <c r="A5" s="3">
        <v>2</v>
      </c>
      <c r="B5" s="6" t="s">
        <v>109</v>
      </c>
      <c r="C5" s="6" t="s">
        <v>155</v>
      </c>
      <c r="D5" s="24" t="s">
        <v>110</v>
      </c>
      <c r="E5" s="20" t="s">
        <v>102</v>
      </c>
      <c r="F5" s="5" t="s">
        <v>5</v>
      </c>
      <c r="G5" s="5">
        <v>8.1199999999999992</v>
      </c>
      <c r="H5" s="5">
        <f>G5*110</f>
        <v>893.19999999999993</v>
      </c>
      <c r="I5" s="3" t="s">
        <v>5</v>
      </c>
      <c r="J5" s="3" t="s">
        <v>5</v>
      </c>
      <c r="K5" s="13" t="str">
        <f>IF(AND(F5="ΝΑΙ",IF(I5="ΝΑΙ",J5="ΝΑΙ")),"ΟΚ","ΑΠΟΡΡΙΠΤΕΤΑΙ")</f>
        <v>ΟΚ</v>
      </c>
      <c r="L5" s="13" t="s">
        <v>5</v>
      </c>
      <c r="M5" s="5"/>
      <c r="N5" s="3">
        <f>IF(M5="ΝΑΙ",120,0)</f>
        <v>0</v>
      </c>
      <c r="O5" s="5"/>
      <c r="P5" s="5">
        <f>IF(O5="ΝΑΙ",60,0)</f>
        <v>0</v>
      </c>
      <c r="Q5" s="3"/>
      <c r="R5" s="3">
        <f>IF(Q5="ΝΑΙ",250,0)</f>
        <v>0</v>
      </c>
      <c r="S5" s="3"/>
      <c r="T5" s="3">
        <f>IF(S5="ΝΑΙ",120,0)</f>
        <v>0</v>
      </c>
      <c r="U5" s="3"/>
      <c r="V5" s="3">
        <f>IF(U5="ΑΡΙΣΤΗ",70,IF(U5="ΠΟΛΥ ΚΑΛΗ",50,IF(U5="ΚΑΛΗ",30,)))</f>
        <v>0</v>
      </c>
      <c r="W5" s="3"/>
      <c r="X5" s="3">
        <f>IF(W5="ΑΡΙΣΤΗ",70,IF(W5="ΠΟΛΥ ΚΑΛΗ",50,IF(W5="ΚΑΛΗ",30,)))</f>
        <v>0</v>
      </c>
      <c r="Y5" s="3"/>
      <c r="Z5" s="3">
        <f>IF(Y5="ΝΑΙ",150,0)</f>
        <v>0</v>
      </c>
      <c r="AA5" s="3"/>
      <c r="AB5" s="3">
        <f>AA5*17</f>
        <v>0</v>
      </c>
      <c r="AC5" s="3"/>
      <c r="AD5" s="4">
        <f>AC5*7</f>
        <v>0</v>
      </c>
      <c r="AE5" s="11">
        <f>H5+Z5+N5+P5+R5+T5+V5+X5+AB5+AD5</f>
        <v>893.19999999999993</v>
      </c>
      <c r="AJ5" s="3" t="s">
        <v>12</v>
      </c>
    </row>
    <row r="6" spans="1:42">
      <c r="A6" s="3">
        <v>3</v>
      </c>
      <c r="B6" s="6" t="s">
        <v>45</v>
      </c>
      <c r="C6" s="6" t="s">
        <v>120</v>
      </c>
      <c r="D6" s="24" t="s">
        <v>46</v>
      </c>
      <c r="E6" s="20" t="s">
        <v>47</v>
      </c>
      <c r="F6" s="5" t="s">
        <v>5</v>
      </c>
      <c r="G6" s="5">
        <v>6.45</v>
      </c>
      <c r="H6" s="5">
        <f t="shared" si="0"/>
        <v>709.5</v>
      </c>
      <c r="I6" s="3" t="s">
        <v>5</v>
      </c>
      <c r="J6" s="3" t="s">
        <v>5</v>
      </c>
      <c r="K6" s="13" t="str">
        <f t="shared" si="1"/>
        <v>ΟΚ</v>
      </c>
      <c r="L6" s="13"/>
      <c r="M6" s="5" t="s">
        <v>5</v>
      </c>
      <c r="N6" s="3">
        <f t="shared" si="2"/>
        <v>120</v>
      </c>
      <c r="O6" s="5" t="s">
        <v>5</v>
      </c>
      <c r="P6" s="5">
        <f t="shared" si="3"/>
        <v>60</v>
      </c>
      <c r="Q6" s="3"/>
      <c r="R6" s="3">
        <f t="shared" si="4"/>
        <v>0</v>
      </c>
      <c r="S6" s="3"/>
      <c r="T6" s="3">
        <f t="shared" si="5"/>
        <v>0</v>
      </c>
      <c r="U6" s="3" t="s">
        <v>3</v>
      </c>
      <c r="V6" s="3">
        <f t="shared" si="6"/>
        <v>30</v>
      </c>
      <c r="W6" s="3" t="s">
        <v>3</v>
      </c>
      <c r="X6" s="3">
        <f t="shared" si="7"/>
        <v>30</v>
      </c>
      <c r="Y6" s="3" t="s">
        <v>5</v>
      </c>
      <c r="Z6" s="3">
        <f t="shared" si="8"/>
        <v>150</v>
      </c>
      <c r="AA6" s="3"/>
      <c r="AB6" s="3">
        <f t="shared" si="9"/>
        <v>0</v>
      </c>
      <c r="AC6" s="3"/>
      <c r="AD6" s="3">
        <f>AC6*7</f>
        <v>0</v>
      </c>
      <c r="AE6" s="11">
        <f t="shared" si="10"/>
        <v>1099.5</v>
      </c>
      <c r="AF6" s="26"/>
      <c r="AJ6" s="3"/>
      <c r="AP6" s="1" t="s">
        <v>3</v>
      </c>
    </row>
    <row r="7" spans="1:42">
      <c r="A7" s="3">
        <v>4</v>
      </c>
      <c r="B7" s="6" t="s">
        <v>42</v>
      </c>
      <c r="C7" s="6" t="s">
        <v>119</v>
      </c>
      <c r="D7" s="24" t="s">
        <v>43</v>
      </c>
      <c r="E7" s="20" t="s">
        <v>28</v>
      </c>
      <c r="F7" s="5" t="s">
        <v>5</v>
      </c>
      <c r="G7" s="5">
        <v>7.93</v>
      </c>
      <c r="H7" s="5">
        <f t="shared" si="0"/>
        <v>872.3</v>
      </c>
      <c r="I7" s="3" t="s">
        <v>5</v>
      </c>
      <c r="J7" s="3" t="s">
        <v>5</v>
      </c>
      <c r="K7" s="13" t="str">
        <f t="shared" si="1"/>
        <v>ΟΚ</v>
      </c>
      <c r="L7" s="13"/>
      <c r="M7" s="5" t="s">
        <v>5</v>
      </c>
      <c r="N7" s="3">
        <f t="shared" si="2"/>
        <v>120</v>
      </c>
      <c r="O7" s="5" t="s">
        <v>5</v>
      </c>
      <c r="P7" s="5">
        <f t="shared" si="3"/>
        <v>60</v>
      </c>
      <c r="Q7" s="3"/>
      <c r="R7" s="3">
        <f t="shared" si="4"/>
        <v>0</v>
      </c>
      <c r="S7" s="3"/>
      <c r="T7" s="3">
        <f t="shared" si="5"/>
        <v>0</v>
      </c>
      <c r="U7" s="3" t="s">
        <v>3</v>
      </c>
      <c r="V7" s="3">
        <f t="shared" si="6"/>
        <v>30</v>
      </c>
      <c r="W7" s="3"/>
      <c r="X7" s="3">
        <f t="shared" si="7"/>
        <v>0</v>
      </c>
      <c r="Y7" s="3"/>
      <c r="Z7" s="3">
        <f t="shared" si="8"/>
        <v>0</v>
      </c>
      <c r="AA7" s="3">
        <v>1</v>
      </c>
      <c r="AB7" s="3">
        <f t="shared" si="9"/>
        <v>17</v>
      </c>
      <c r="AC7" s="3"/>
      <c r="AD7" s="3">
        <f>AC7*7</f>
        <v>0</v>
      </c>
      <c r="AE7" s="11">
        <f t="shared" si="10"/>
        <v>1099.3</v>
      </c>
      <c r="AF7" s="26"/>
      <c r="AJ7" s="3"/>
      <c r="AP7" s="1" t="s">
        <v>3</v>
      </c>
    </row>
    <row r="8" spans="1:42">
      <c r="A8" s="3">
        <v>5</v>
      </c>
      <c r="B8" s="6" t="s">
        <v>91</v>
      </c>
      <c r="C8" s="6" t="s">
        <v>151</v>
      </c>
      <c r="D8" s="24" t="s">
        <v>92</v>
      </c>
      <c r="E8" s="20" t="s">
        <v>73</v>
      </c>
      <c r="F8" s="5" t="s">
        <v>5</v>
      </c>
      <c r="G8" s="5">
        <v>7.72</v>
      </c>
      <c r="H8" s="5">
        <f t="shared" si="0"/>
        <v>849.19999999999993</v>
      </c>
      <c r="I8" s="3" t="s">
        <v>5</v>
      </c>
      <c r="J8" s="3" t="s">
        <v>5</v>
      </c>
      <c r="K8" s="13" t="str">
        <f t="shared" si="1"/>
        <v>ΟΚ</v>
      </c>
      <c r="L8" s="13"/>
      <c r="M8" s="5" t="s">
        <v>5</v>
      </c>
      <c r="N8" s="3">
        <f t="shared" si="2"/>
        <v>120</v>
      </c>
      <c r="O8" s="5" t="s">
        <v>5</v>
      </c>
      <c r="P8" s="5">
        <f t="shared" si="3"/>
        <v>60</v>
      </c>
      <c r="Q8" s="3"/>
      <c r="R8" s="3">
        <f t="shared" si="4"/>
        <v>0</v>
      </c>
      <c r="S8" s="3"/>
      <c r="T8" s="3">
        <f t="shared" si="5"/>
        <v>0</v>
      </c>
      <c r="U8" s="3" t="s">
        <v>3</v>
      </c>
      <c r="V8" s="3">
        <f t="shared" si="6"/>
        <v>30</v>
      </c>
      <c r="W8" s="3"/>
      <c r="X8" s="3">
        <f t="shared" si="7"/>
        <v>0</v>
      </c>
      <c r="Y8" s="3"/>
      <c r="Z8" s="3">
        <f t="shared" si="8"/>
        <v>0</v>
      </c>
      <c r="AA8" s="3"/>
      <c r="AB8" s="3">
        <f t="shared" si="9"/>
        <v>0</v>
      </c>
      <c r="AC8" s="3"/>
      <c r="AD8" s="4">
        <f>IF(AC8="ΝΑΙ",150,0)</f>
        <v>0</v>
      </c>
      <c r="AE8" s="11">
        <f t="shared" si="10"/>
        <v>1059.1999999999998</v>
      </c>
      <c r="AJ8" s="3"/>
      <c r="AM8" s="1" t="s">
        <v>5</v>
      </c>
      <c r="AN8" s="1" t="s">
        <v>2</v>
      </c>
    </row>
    <row r="9" spans="1:42">
      <c r="A9" s="3">
        <v>6</v>
      </c>
      <c r="B9" s="6" t="s">
        <v>51</v>
      </c>
      <c r="C9" s="6" t="s">
        <v>122</v>
      </c>
      <c r="D9" s="24" t="s">
        <v>52</v>
      </c>
      <c r="E9" s="20" t="s">
        <v>53</v>
      </c>
      <c r="F9" s="5" t="s">
        <v>5</v>
      </c>
      <c r="G9" s="5">
        <v>7.53</v>
      </c>
      <c r="H9" s="5">
        <f t="shared" si="0"/>
        <v>828.30000000000007</v>
      </c>
      <c r="I9" s="3" t="s">
        <v>5</v>
      </c>
      <c r="J9" s="3" t="s">
        <v>5</v>
      </c>
      <c r="K9" s="13" t="str">
        <f t="shared" si="1"/>
        <v>ΟΚ</v>
      </c>
      <c r="L9" s="13"/>
      <c r="M9" s="5" t="s">
        <v>5</v>
      </c>
      <c r="N9" s="3">
        <f t="shared" si="2"/>
        <v>120</v>
      </c>
      <c r="O9" s="5"/>
      <c r="P9" s="5">
        <f t="shared" si="3"/>
        <v>0</v>
      </c>
      <c r="Q9" s="3"/>
      <c r="R9" s="3">
        <f t="shared" si="4"/>
        <v>0</v>
      </c>
      <c r="S9" s="3"/>
      <c r="T9" s="3">
        <f t="shared" si="5"/>
        <v>0</v>
      </c>
      <c r="U9" s="3" t="s">
        <v>3</v>
      </c>
      <c r="V9" s="3">
        <f t="shared" si="6"/>
        <v>30</v>
      </c>
      <c r="W9" s="3"/>
      <c r="X9" s="3">
        <f t="shared" si="7"/>
        <v>0</v>
      </c>
      <c r="Y9" s="3"/>
      <c r="Z9" s="3">
        <f t="shared" si="8"/>
        <v>0</v>
      </c>
      <c r="AA9" s="3"/>
      <c r="AB9" s="3">
        <f t="shared" si="9"/>
        <v>0</v>
      </c>
      <c r="AC9" s="3"/>
      <c r="AD9" s="4">
        <f t="shared" ref="AD9:AD18" si="11">AC9*7</f>
        <v>0</v>
      </c>
      <c r="AE9" s="11">
        <f t="shared" si="10"/>
        <v>978.30000000000007</v>
      </c>
      <c r="AJ9" s="3"/>
      <c r="AM9" s="1" t="s">
        <v>13</v>
      </c>
      <c r="AN9" s="1" t="s">
        <v>6</v>
      </c>
    </row>
    <row r="10" spans="1:42">
      <c r="A10" s="3">
        <v>7</v>
      </c>
      <c r="B10" s="6" t="s">
        <v>63</v>
      </c>
      <c r="C10" s="6" t="s">
        <v>129</v>
      </c>
      <c r="D10" s="24" t="s">
        <v>64</v>
      </c>
      <c r="E10" s="20" t="s">
        <v>65</v>
      </c>
      <c r="F10" s="5" t="s">
        <v>5</v>
      </c>
      <c r="G10" s="5">
        <v>7.88</v>
      </c>
      <c r="H10" s="5">
        <f t="shared" si="0"/>
        <v>866.8</v>
      </c>
      <c r="I10" s="3" t="s">
        <v>5</v>
      </c>
      <c r="J10" s="3" t="s">
        <v>5</v>
      </c>
      <c r="K10" s="13" t="str">
        <f t="shared" si="1"/>
        <v>ΟΚ</v>
      </c>
      <c r="L10" s="13"/>
      <c r="M10" s="5"/>
      <c r="N10" s="3">
        <f t="shared" si="2"/>
        <v>0</v>
      </c>
      <c r="O10" s="5" t="s">
        <v>5</v>
      </c>
      <c r="P10" s="5">
        <f t="shared" si="3"/>
        <v>60</v>
      </c>
      <c r="Q10" s="3"/>
      <c r="R10" s="3">
        <f t="shared" si="4"/>
        <v>0</v>
      </c>
      <c r="S10" s="3"/>
      <c r="T10" s="3">
        <f t="shared" si="5"/>
        <v>0</v>
      </c>
      <c r="U10" s="3" t="s">
        <v>6</v>
      </c>
      <c r="V10" s="3">
        <f t="shared" si="6"/>
        <v>50</v>
      </c>
      <c r="W10" s="3"/>
      <c r="X10" s="3">
        <f t="shared" si="7"/>
        <v>0</v>
      </c>
      <c r="Y10" s="3"/>
      <c r="Z10" s="3">
        <f t="shared" si="8"/>
        <v>0</v>
      </c>
      <c r="AA10" s="3"/>
      <c r="AB10" s="3">
        <f t="shared" si="9"/>
        <v>0</v>
      </c>
      <c r="AC10" s="3"/>
      <c r="AD10" s="4">
        <f t="shared" si="11"/>
        <v>0</v>
      </c>
      <c r="AE10" s="11">
        <f t="shared" si="10"/>
        <v>976.8</v>
      </c>
      <c r="AJ10" s="3"/>
      <c r="AN10" s="1" t="s">
        <v>3</v>
      </c>
    </row>
    <row r="11" spans="1:42">
      <c r="A11" s="3">
        <v>8</v>
      </c>
      <c r="B11" s="6" t="s">
        <v>85</v>
      </c>
      <c r="C11" s="6" t="s">
        <v>142</v>
      </c>
      <c r="D11" s="24" t="s">
        <v>86</v>
      </c>
      <c r="E11" s="20" t="s">
        <v>141</v>
      </c>
      <c r="F11" s="5" t="s">
        <v>5</v>
      </c>
      <c r="G11" s="5">
        <v>7.17</v>
      </c>
      <c r="H11" s="5">
        <f t="shared" si="0"/>
        <v>788.7</v>
      </c>
      <c r="I11" s="3" t="s">
        <v>5</v>
      </c>
      <c r="J11" s="3" t="s">
        <v>5</v>
      </c>
      <c r="K11" s="13" t="str">
        <f t="shared" si="1"/>
        <v>ΟΚ</v>
      </c>
      <c r="L11" s="13"/>
      <c r="M11" s="5" t="s">
        <v>5</v>
      </c>
      <c r="N11" s="3">
        <f t="shared" si="2"/>
        <v>120</v>
      </c>
      <c r="O11" s="5"/>
      <c r="P11" s="5">
        <f t="shared" si="3"/>
        <v>0</v>
      </c>
      <c r="Q11" s="3"/>
      <c r="R11" s="3">
        <f t="shared" si="4"/>
        <v>0</v>
      </c>
      <c r="S11" s="3"/>
      <c r="T11" s="3">
        <f t="shared" si="5"/>
        <v>0</v>
      </c>
      <c r="U11" s="3" t="s">
        <v>3</v>
      </c>
      <c r="V11" s="3">
        <f t="shared" si="6"/>
        <v>30</v>
      </c>
      <c r="W11" s="3"/>
      <c r="X11" s="3">
        <f t="shared" si="7"/>
        <v>0</v>
      </c>
      <c r="Y11" s="3"/>
      <c r="Z11" s="3">
        <f t="shared" si="8"/>
        <v>0</v>
      </c>
      <c r="AA11" s="3"/>
      <c r="AB11" s="3">
        <f t="shared" si="9"/>
        <v>0</v>
      </c>
      <c r="AC11" s="3"/>
      <c r="AD11" s="4">
        <f t="shared" si="11"/>
        <v>0</v>
      </c>
      <c r="AE11" s="11">
        <f t="shared" si="10"/>
        <v>938.7</v>
      </c>
      <c r="AJ11" s="3"/>
    </row>
    <row r="12" spans="1:42">
      <c r="A12" s="3">
        <v>9</v>
      </c>
      <c r="B12" s="6" t="s">
        <v>54</v>
      </c>
      <c r="C12" s="6" t="s">
        <v>123</v>
      </c>
      <c r="D12" s="24" t="s">
        <v>55</v>
      </c>
      <c r="E12" s="20" t="s">
        <v>56</v>
      </c>
      <c r="F12" s="5" t="s">
        <v>5</v>
      </c>
      <c r="G12" s="5">
        <v>7.16</v>
      </c>
      <c r="H12" s="5">
        <f t="shared" si="0"/>
        <v>787.6</v>
      </c>
      <c r="I12" s="3" t="s">
        <v>5</v>
      </c>
      <c r="J12" s="3" t="s">
        <v>5</v>
      </c>
      <c r="K12" s="13" t="str">
        <f t="shared" si="1"/>
        <v>ΟΚ</v>
      </c>
      <c r="L12" s="13"/>
      <c r="M12" s="5" t="s">
        <v>5</v>
      </c>
      <c r="N12" s="3">
        <f t="shared" si="2"/>
        <v>120</v>
      </c>
      <c r="O12" s="5"/>
      <c r="P12" s="5">
        <f t="shared" si="3"/>
        <v>0</v>
      </c>
      <c r="Q12" s="3"/>
      <c r="R12" s="3">
        <f t="shared" si="4"/>
        <v>0</v>
      </c>
      <c r="S12" s="3"/>
      <c r="T12" s="3">
        <f t="shared" si="5"/>
        <v>0</v>
      </c>
      <c r="U12" s="3" t="s">
        <v>3</v>
      </c>
      <c r="V12" s="3">
        <f t="shared" si="6"/>
        <v>30</v>
      </c>
      <c r="W12" s="3"/>
      <c r="X12" s="3">
        <f t="shared" si="7"/>
        <v>0</v>
      </c>
      <c r="Y12" s="3"/>
      <c r="Z12" s="3">
        <f t="shared" si="8"/>
        <v>0</v>
      </c>
      <c r="AA12" s="3"/>
      <c r="AB12" s="3">
        <f t="shared" si="9"/>
        <v>0</v>
      </c>
      <c r="AC12" s="3"/>
      <c r="AD12" s="4">
        <f t="shared" si="11"/>
        <v>0</v>
      </c>
      <c r="AE12" s="11">
        <f t="shared" si="10"/>
        <v>937.6</v>
      </c>
      <c r="AJ12" s="3"/>
    </row>
    <row r="13" spans="1:42">
      <c r="A13" s="3">
        <v>10</v>
      </c>
      <c r="B13" s="6" t="s">
        <v>106</v>
      </c>
      <c r="C13" s="6" t="s">
        <v>154</v>
      </c>
      <c r="D13" s="24" t="s">
        <v>107</v>
      </c>
      <c r="E13" s="20" t="s">
        <v>108</v>
      </c>
      <c r="F13" s="5" t="s">
        <v>5</v>
      </c>
      <c r="G13" s="5">
        <v>6.42</v>
      </c>
      <c r="H13" s="5">
        <f t="shared" si="0"/>
        <v>706.2</v>
      </c>
      <c r="I13" s="3" t="s">
        <v>5</v>
      </c>
      <c r="J13" s="3" t="s">
        <v>5</v>
      </c>
      <c r="K13" s="13" t="str">
        <f t="shared" si="1"/>
        <v>ΟΚ</v>
      </c>
      <c r="L13" s="13"/>
      <c r="M13" s="5"/>
      <c r="N13" s="3">
        <f t="shared" si="2"/>
        <v>0</v>
      </c>
      <c r="O13" s="5"/>
      <c r="P13" s="5">
        <f t="shared" si="3"/>
        <v>0</v>
      </c>
      <c r="Q13" s="3"/>
      <c r="R13" s="3">
        <f t="shared" si="4"/>
        <v>0</v>
      </c>
      <c r="S13" s="3"/>
      <c r="T13" s="3">
        <f t="shared" si="5"/>
        <v>0</v>
      </c>
      <c r="U13" s="3"/>
      <c r="V13" s="3">
        <f t="shared" si="6"/>
        <v>0</v>
      </c>
      <c r="W13" s="3"/>
      <c r="X13" s="3">
        <f t="shared" si="7"/>
        <v>0</v>
      </c>
      <c r="Y13" s="3"/>
      <c r="Z13" s="3">
        <f t="shared" si="8"/>
        <v>0</v>
      </c>
      <c r="AA13" s="3">
        <v>11</v>
      </c>
      <c r="AB13" s="3">
        <f t="shared" si="9"/>
        <v>187</v>
      </c>
      <c r="AC13" s="3"/>
      <c r="AD13" s="4">
        <f t="shared" si="11"/>
        <v>0</v>
      </c>
      <c r="AE13" s="11">
        <f t="shared" si="10"/>
        <v>893.2</v>
      </c>
      <c r="AF13" s="3"/>
      <c r="AG13" s="4">
        <f>AF13*7</f>
        <v>0</v>
      </c>
      <c r="AH13" s="11"/>
      <c r="AI13" s="10"/>
      <c r="AJ13" s="3"/>
    </row>
    <row r="14" spans="1:42">
      <c r="A14" s="3">
        <v>11</v>
      </c>
      <c r="B14" s="6" t="s">
        <v>93</v>
      </c>
      <c r="C14" s="6" t="s">
        <v>152</v>
      </c>
      <c r="D14" s="24" t="s">
        <v>94</v>
      </c>
      <c r="E14" s="20" t="s">
        <v>95</v>
      </c>
      <c r="F14" s="5" t="s">
        <v>5</v>
      </c>
      <c r="G14" s="5">
        <v>7</v>
      </c>
      <c r="H14" s="5">
        <f t="shared" si="0"/>
        <v>770</v>
      </c>
      <c r="I14" s="3" t="s">
        <v>5</v>
      </c>
      <c r="J14" s="3" t="s">
        <v>5</v>
      </c>
      <c r="K14" s="13" t="str">
        <f t="shared" si="1"/>
        <v>ΟΚ</v>
      </c>
      <c r="L14" s="13"/>
      <c r="M14" s="5" t="s">
        <v>5</v>
      </c>
      <c r="N14" s="3">
        <f t="shared" si="2"/>
        <v>120</v>
      </c>
      <c r="O14" s="5"/>
      <c r="P14" s="5">
        <f t="shared" si="3"/>
        <v>0</v>
      </c>
      <c r="Q14" s="3"/>
      <c r="R14" s="3">
        <f t="shared" si="4"/>
        <v>0</v>
      </c>
      <c r="S14" s="3"/>
      <c r="T14" s="3">
        <f t="shared" si="5"/>
        <v>0</v>
      </c>
      <c r="U14" s="3"/>
      <c r="V14" s="3">
        <f t="shared" si="6"/>
        <v>0</v>
      </c>
      <c r="W14" s="3"/>
      <c r="X14" s="3">
        <f t="shared" si="7"/>
        <v>0</v>
      </c>
      <c r="Y14" s="3"/>
      <c r="Z14" s="3">
        <f t="shared" si="8"/>
        <v>0</v>
      </c>
      <c r="AA14" s="3"/>
      <c r="AB14" s="3">
        <f t="shared" si="9"/>
        <v>0</v>
      </c>
      <c r="AC14" s="3"/>
      <c r="AD14" s="4">
        <f t="shared" si="11"/>
        <v>0</v>
      </c>
      <c r="AE14" s="11">
        <f t="shared" si="10"/>
        <v>890</v>
      </c>
      <c r="AJ14" s="3"/>
    </row>
    <row r="15" spans="1:42">
      <c r="A15" s="3">
        <v>12</v>
      </c>
      <c r="B15" s="6" t="s">
        <v>89</v>
      </c>
      <c r="C15" s="12" t="s">
        <v>150</v>
      </c>
      <c r="D15" s="28" t="s">
        <v>90</v>
      </c>
      <c r="E15" s="29" t="s">
        <v>56</v>
      </c>
      <c r="F15" s="5" t="s">
        <v>5</v>
      </c>
      <c r="G15" s="5">
        <v>6.98</v>
      </c>
      <c r="H15" s="5">
        <f t="shared" si="0"/>
        <v>767.80000000000007</v>
      </c>
      <c r="I15" s="3" t="s">
        <v>5</v>
      </c>
      <c r="J15" s="3" t="s">
        <v>5</v>
      </c>
      <c r="K15" s="13" t="str">
        <f t="shared" si="1"/>
        <v>ΟΚ</v>
      </c>
      <c r="L15" s="13"/>
      <c r="M15" s="5" t="s">
        <v>5</v>
      </c>
      <c r="N15" s="3">
        <f t="shared" si="2"/>
        <v>120</v>
      </c>
      <c r="O15" s="5"/>
      <c r="P15" s="5">
        <f t="shared" si="3"/>
        <v>0</v>
      </c>
      <c r="Q15" s="3"/>
      <c r="R15" s="3">
        <f t="shared" si="4"/>
        <v>0</v>
      </c>
      <c r="S15" s="3"/>
      <c r="T15" s="3">
        <f t="shared" si="5"/>
        <v>0</v>
      </c>
      <c r="U15" s="3"/>
      <c r="V15" s="3">
        <f t="shared" si="6"/>
        <v>0</v>
      </c>
      <c r="W15" s="3"/>
      <c r="X15" s="3">
        <f t="shared" si="7"/>
        <v>0</v>
      </c>
      <c r="Y15" s="3"/>
      <c r="Z15" s="3">
        <f t="shared" si="8"/>
        <v>0</v>
      </c>
      <c r="AA15" s="3"/>
      <c r="AB15" s="3">
        <f t="shared" si="9"/>
        <v>0</v>
      </c>
      <c r="AC15" s="3"/>
      <c r="AD15" s="4">
        <f t="shared" si="11"/>
        <v>0</v>
      </c>
      <c r="AE15" s="11">
        <f t="shared" si="10"/>
        <v>887.80000000000007</v>
      </c>
      <c r="AF15" s="22"/>
      <c r="AJ15" s="3"/>
    </row>
    <row r="16" spans="1:42">
      <c r="A16" s="3">
        <v>13</v>
      </c>
      <c r="B16" s="6" t="s">
        <v>39</v>
      </c>
      <c r="C16" s="6" t="s">
        <v>118</v>
      </c>
      <c r="D16" s="24" t="s">
        <v>40</v>
      </c>
      <c r="E16" s="20" t="s">
        <v>41</v>
      </c>
      <c r="F16" s="5" t="s">
        <v>5</v>
      </c>
      <c r="G16" s="5">
        <v>7.15</v>
      </c>
      <c r="H16" s="5">
        <f t="shared" si="0"/>
        <v>786.5</v>
      </c>
      <c r="I16" s="3" t="s">
        <v>5</v>
      </c>
      <c r="J16" s="3" t="s">
        <v>5</v>
      </c>
      <c r="K16" s="13" t="str">
        <f t="shared" si="1"/>
        <v>ΟΚ</v>
      </c>
      <c r="L16" s="13"/>
      <c r="M16" s="5"/>
      <c r="N16" s="3">
        <f t="shared" si="2"/>
        <v>0</v>
      </c>
      <c r="O16" s="5" t="s">
        <v>5</v>
      </c>
      <c r="P16" s="5">
        <f t="shared" si="3"/>
        <v>60</v>
      </c>
      <c r="Q16" s="3"/>
      <c r="R16" s="3">
        <f t="shared" si="4"/>
        <v>0</v>
      </c>
      <c r="S16" s="3"/>
      <c r="T16" s="3">
        <f t="shared" si="5"/>
        <v>0</v>
      </c>
      <c r="U16" s="3" t="s">
        <v>3</v>
      </c>
      <c r="V16" s="3">
        <f t="shared" si="6"/>
        <v>30</v>
      </c>
      <c r="W16" s="3"/>
      <c r="X16" s="3">
        <f t="shared" si="7"/>
        <v>0</v>
      </c>
      <c r="Y16" s="3"/>
      <c r="Z16" s="3">
        <f t="shared" si="8"/>
        <v>0</v>
      </c>
      <c r="AA16" s="3"/>
      <c r="AB16" s="3">
        <f t="shared" si="9"/>
        <v>0</v>
      </c>
      <c r="AC16" s="21"/>
      <c r="AD16" s="4">
        <f t="shared" si="11"/>
        <v>0</v>
      </c>
      <c r="AE16" s="11">
        <f t="shared" si="10"/>
        <v>876.5</v>
      </c>
      <c r="AJ16" s="3"/>
    </row>
    <row r="17" spans="1:36">
      <c r="A17" s="3">
        <v>14</v>
      </c>
      <c r="B17" s="6" t="s">
        <v>111</v>
      </c>
      <c r="C17" s="6" t="s">
        <v>157</v>
      </c>
      <c r="D17" s="24" t="s">
        <v>112</v>
      </c>
      <c r="E17" s="20" t="s">
        <v>113</v>
      </c>
      <c r="F17" s="5" t="s">
        <v>5</v>
      </c>
      <c r="G17" s="5">
        <v>6.28</v>
      </c>
      <c r="H17" s="5">
        <f t="shared" si="0"/>
        <v>690.80000000000007</v>
      </c>
      <c r="I17" s="3" t="s">
        <v>5</v>
      </c>
      <c r="J17" s="3" t="s">
        <v>5</v>
      </c>
      <c r="K17" s="13" t="str">
        <f t="shared" si="1"/>
        <v>ΟΚ</v>
      </c>
      <c r="L17" s="13"/>
      <c r="M17" s="5" t="s">
        <v>5</v>
      </c>
      <c r="N17" s="3">
        <f t="shared" si="2"/>
        <v>120</v>
      </c>
      <c r="O17" s="5" t="s">
        <v>5</v>
      </c>
      <c r="P17" s="5">
        <f t="shared" si="3"/>
        <v>60</v>
      </c>
      <c r="Q17" s="3"/>
      <c r="R17" s="3">
        <f t="shared" si="4"/>
        <v>0</v>
      </c>
      <c r="S17" s="3"/>
      <c r="T17" s="3">
        <f t="shared" si="5"/>
        <v>0</v>
      </c>
      <c r="U17" s="3"/>
      <c r="V17" s="3">
        <f t="shared" si="6"/>
        <v>0</v>
      </c>
      <c r="W17" s="3"/>
      <c r="X17" s="3">
        <f t="shared" si="7"/>
        <v>0</v>
      </c>
      <c r="Y17" s="3"/>
      <c r="Z17" s="3">
        <f t="shared" si="8"/>
        <v>0</v>
      </c>
      <c r="AA17" s="3"/>
      <c r="AB17" s="3">
        <f t="shared" si="9"/>
        <v>0</v>
      </c>
      <c r="AC17" s="3"/>
      <c r="AD17" s="4">
        <f t="shared" si="11"/>
        <v>0</v>
      </c>
      <c r="AE17" s="11">
        <f t="shared" si="10"/>
        <v>870.80000000000007</v>
      </c>
      <c r="AJ17" s="3"/>
    </row>
    <row r="18" spans="1:36">
      <c r="A18" s="3">
        <v>15</v>
      </c>
      <c r="B18" s="6" t="s">
        <v>74</v>
      </c>
      <c r="C18" s="6" t="s">
        <v>136</v>
      </c>
      <c r="D18" s="24" t="s">
        <v>75</v>
      </c>
      <c r="E18" s="20" t="s">
        <v>76</v>
      </c>
      <c r="F18" s="5" t="s">
        <v>5</v>
      </c>
      <c r="G18" s="5">
        <v>7.62</v>
      </c>
      <c r="H18" s="5">
        <f t="shared" si="0"/>
        <v>838.2</v>
      </c>
      <c r="I18" s="3" t="s">
        <v>5</v>
      </c>
      <c r="J18" s="3" t="s">
        <v>5</v>
      </c>
      <c r="K18" s="13" t="str">
        <f t="shared" si="1"/>
        <v>ΟΚ</v>
      </c>
      <c r="L18" s="13"/>
      <c r="M18" s="5"/>
      <c r="N18" s="3">
        <f t="shared" si="2"/>
        <v>0</v>
      </c>
      <c r="O18" s="5"/>
      <c r="P18" s="5">
        <f t="shared" si="3"/>
        <v>0</v>
      </c>
      <c r="Q18" s="3"/>
      <c r="R18" s="3">
        <f t="shared" si="4"/>
        <v>0</v>
      </c>
      <c r="S18" s="3"/>
      <c r="T18" s="3">
        <f t="shared" si="5"/>
        <v>0</v>
      </c>
      <c r="U18" s="3"/>
      <c r="V18" s="3">
        <f t="shared" si="6"/>
        <v>0</v>
      </c>
      <c r="W18" s="3"/>
      <c r="X18" s="3">
        <f t="shared" si="7"/>
        <v>0</v>
      </c>
      <c r="Y18" s="3"/>
      <c r="Z18" s="3">
        <f t="shared" si="8"/>
        <v>0</v>
      </c>
      <c r="AA18" s="3"/>
      <c r="AB18" s="3">
        <f t="shared" si="9"/>
        <v>0</v>
      </c>
      <c r="AC18" s="3"/>
      <c r="AD18" s="4">
        <f t="shared" si="11"/>
        <v>0</v>
      </c>
      <c r="AE18" s="11">
        <f t="shared" si="10"/>
        <v>838.2</v>
      </c>
      <c r="AJ18" s="3"/>
    </row>
    <row r="19" spans="1:36">
      <c r="A19" s="3">
        <v>16</v>
      </c>
      <c r="B19" s="22" t="s">
        <v>78</v>
      </c>
      <c r="C19" s="22" t="s">
        <v>138</v>
      </c>
      <c r="D19" s="21" t="s">
        <v>79</v>
      </c>
      <c r="E19" s="3" t="s">
        <v>80</v>
      </c>
      <c r="F19" s="5" t="s">
        <v>5</v>
      </c>
      <c r="G19" s="5">
        <v>6.77</v>
      </c>
      <c r="H19" s="5">
        <f t="shared" si="0"/>
        <v>744.69999999999993</v>
      </c>
      <c r="I19" s="3" t="s">
        <v>5</v>
      </c>
      <c r="J19" s="3" t="s">
        <v>5</v>
      </c>
      <c r="K19" s="13" t="str">
        <f t="shared" si="1"/>
        <v>ΟΚ</v>
      </c>
      <c r="L19" s="13"/>
      <c r="M19" s="5"/>
      <c r="N19" s="3">
        <f t="shared" si="2"/>
        <v>0</v>
      </c>
      <c r="O19" s="5" t="s">
        <v>5</v>
      </c>
      <c r="P19" s="5">
        <f t="shared" si="3"/>
        <v>60</v>
      </c>
      <c r="Q19" s="3"/>
      <c r="R19" s="3">
        <f t="shared" si="4"/>
        <v>0</v>
      </c>
      <c r="S19" s="3"/>
      <c r="T19" s="3">
        <f t="shared" si="5"/>
        <v>0</v>
      </c>
      <c r="U19" s="3" t="s">
        <v>3</v>
      </c>
      <c r="V19" s="3">
        <f t="shared" si="6"/>
        <v>30</v>
      </c>
      <c r="W19" s="3"/>
      <c r="X19" s="3">
        <f t="shared" si="7"/>
        <v>0</v>
      </c>
      <c r="Y19" s="3"/>
      <c r="Z19" s="3">
        <f t="shared" si="8"/>
        <v>0</v>
      </c>
      <c r="AA19" s="3"/>
      <c r="AB19" s="3">
        <f t="shared" si="9"/>
        <v>0</v>
      </c>
      <c r="AC19" s="3"/>
      <c r="AD19" s="4">
        <f>AC19*17</f>
        <v>0</v>
      </c>
      <c r="AE19" s="11">
        <f t="shared" si="10"/>
        <v>834.69999999999993</v>
      </c>
      <c r="AJ19" s="3"/>
    </row>
    <row r="20" spans="1:36">
      <c r="A20" s="3">
        <v>17</v>
      </c>
      <c r="B20" s="3" t="s">
        <v>125</v>
      </c>
      <c r="C20" s="3" t="s">
        <v>126</v>
      </c>
      <c r="D20" s="21" t="s">
        <v>127</v>
      </c>
      <c r="E20" s="3" t="s">
        <v>128</v>
      </c>
      <c r="F20" s="5" t="s">
        <v>5</v>
      </c>
      <c r="G20" s="5">
        <v>7.47</v>
      </c>
      <c r="H20" s="5">
        <f t="shared" si="0"/>
        <v>821.69999999999993</v>
      </c>
      <c r="I20" s="3" t="s">
        <v>5</v>
      </c>
      <c r="J20" s="3" t="s">
        <v>5</v>
      </c>
      <c r="K20" s="13" t="str">
        <f t="shared" si="1"/>
        <v>ΟΚ</v>
      </c>
      <c r="L20" s="13"/>
      <c r="M20" s="5"/>
      <c r="N20" s="3">
        <f t="shared" si="2"/>
        <v>0</v>
      </c>
      <c r="O20" s="5"/>
      <c r="P20" s="5">
        <f t="shared" si="3"/>
        <v>0</v>
      </c>
      <c r="Q20" s="3"/>
      <c r="R20" s="3">
        <f t="shared" si="4"/>
        <v>0</v>
      </c>
      <c r="S20" s="3"/>
      <c r="T20" s="3">
        <f t="shared" si="5"/>
        <v>0</v>
      </c>
      <c r="U20" s="3"/>
      <c r="V20" s="3">
        <f t="shared" si="6"/>
        <v>0</v>
      </c>
      <c r="W20" s="3"/>
      <c r="X20" s="3">
        <f t="shared" si="7"/>
        <v>0</v>
      </c>
      <c r="Y20" s="3"/>
      <c r="Z20" s="3">
        <f t="shared" si="8"/>
        <v>0</v>
      </c>
      <c r="AA20" s="3"/>
      <c r="AB20" s="3">
        <f t="shared" si="9"/>
        <v>0</v>
      </c>
      <c r="AC20" s="3"/>
      <c r="AD20" s="4">
        <f>AC20*7</f>
        <v>0</v>
      </c>
      <c r="AE20" s="11">
        <f t="shared" si="10"/>
        <v>821.69999999999993</v>
      </c>
      <c r="AJ20" s="3"/>
    </row>
    <row r="21" spans="1:36">
      <c r="A21" s="3">
        <v>18</v>
      </c>
      <c r="B21" s="6" t="s">
        <v>69</v>
      </c>
      <c r="C21" s="6" t="s">
        <v>134</v>
      </c>
      <c r="D21" s="24" t="s">
        <v>70</v>
      </c>
      <c r="E21" s="20" t="s">
        <v>47</v>
      </c>
      <c r="F21" s="5" t="s">
        <v>5</v>
      </c>
      <c r="G21" s="5">
        <v>6.28</v>
      </c>
      <c r="H21" s="5">
        <f t="shared" si="0"/>
        <v>690.80000000000007</v>
      </c>
      <c r="I21" s="3" t="s">
        <v>5</v>
      </c>
      <c r="J21" s="3" t="s">
        <v>5</v>
      </c>
      <c r="K21" s="13" t="str">
        <f t="shared" si="1"/>
        <v>ΟΚ</v>
      </c>
      <c r="L21" s="13"/>
      <c r="M21" s="5" t="s">
        <v>5</v>
      </c>
      <c r="N21" s="3">
        <f t="shared" si="2"/>
        <v>120</v>
      </c>
      <c r="O21" s="5"/>
      <c r="P21" s="5">
        <f t="shared" si="3"/>
        <v>0</v>
      </c>
      <c r="Q21" s="3"/>
      <c r="R21" s="3">
        <f t="shared" si="4"/>
        <v>0</v>
      </c>
      <c r="S21" s="3"/>
      <c r="T21" s="3">
        <f t="shared" si="5"/>
        <v>0</v>
      </c>
      <c r="U21" s="3"/>
      <c r="V21" s="3">
        <f t="shared" si="6"/>
        <v>0</v>
      </c>
      <c r="W21" s="3"/>
      <c r="X21" s="3">
        <f t="shared" si="7"/>
        <v>0</v>
      </c>
      <c r="Y21" s="3"/>
      <c r="Z21" s="3">
        <f t="shared" si="8"/>
        <v>0</v>
      </c>
      <c r="AA21" s="3"/>
      <c r="AB21" s="3">
        <f t="shared" si="9"/>
        <v>0</v>
      </c>
      <c r="AC21" s="3"/>
      <c r="AD21" s="3">
        <f>AC21*7</f>
        <v>0</v>
      </c>
      <c r="AE21" s="11">
        <f t="shared" si="10"/>
        <v>810.80000000000007</v>
      </c>
      <c r="AF21" s="25"/>
      <c r="AJ21" s="3"/>
    </row>
    <row r="22" spans="1:36">
      <c r="A22" s="3">
        <v>19</v>
      </c>
      <c r="B22" s="22" t="s">
        <v>32</v>
      </c>
      <c r="C22" s="22" t="s">
        <v>131</v>
      </c>
      <c r="D22" s="21" t="s">
        <v>33</v>
      </c>
      <c r="E22" s="3" t="s">
        <v>34</v>
      </c>
      <c r="F22" s="5" t="s">
        <v>5</v>
      </c>
      <c r="G22" s="5">
        <v>6.73</v>
      </c>
      <c r="H22" s="5">
        <f t="shared" si="0"/>
        <v>740.30000000000007</v>
      </c>
      <c r="I22" s="3" t="s">
        <v>5</v>
      </c>
      <c r="J22" s="3" t="s">
        <v>5</v>
      </c>
      <c r="K22" s="13" t="str">
        <f t="shared" si="1"/>
        <v>ΟΚ</v>
      </c>
      <c r="L22" s="13"/>
      <c r="M22" s="5"/>
      <c r="N22" s="3">
        <f t="shared" si="2"/>
        <v>0</v>
      </c>
      <c r="O22" s="5" t="s">
        <v>5</v>
      </c>
      <c r="P22" s="5">
        <f t="shared" si="3"/>
        <v>60</v>
      </c>
      <c r="Q22" s="3"/>
      <c r="R22" s="3">
        <f t="shared" si="4"/>
        <v>0</v>
      </c>
      <c r="S22" s="3"/>
      <c r="T22" s="3">
        <f t="shared" si="5"/>
        <v>0</v>
      </c>
      <c r="U22" s="3"/>
      <c r="V22" s="3">
        <f t="shared" si="6"/>
        <v>0</v>
      </c>
      <c r="W22" s="3"/>
      <c r="X22" s="3">
        <f t="shared" si="7"/>
        <v>0</v>
      </c>
      <c r="Y22" s="3"/>
      <c r="Z22" s="3">
        <f>IF(Y22="ΑΡΙΣΤΗ",70,IF(Y22="ΠΟΛΥ ΚΑΛΗ",50,IF(Y22="ΚΑΛΗ",30,)))</f>
        <v>0</v>
      </c>
      <c r="AA22" s="3"/>
      <c r="AB22" s="3">
        <f>IF(AA22="ΝΑΙ",150,0)</f>
        <v>0</v>
      </c>
      <c r="AC22" s="3"/>
      <c r="AD22" s="4">
        <f>AC22*17</f>
        <v>0</v>
      </c>
      <c r="AE22" s="11">
        <f t="shared" si="10"/>
        <v>800.30000000000007</v>
      </c>
      <c r="AJ22" s="3"/>
    </row>
    <row r="23" spans="1:36">
      <c r="A23" s="3">
        <v>20</v>
      </c>
      <c r="B23" s="6" t="s">
        <v>61</v>
      </c>
      <c r="C23" s="6" t="s">
        <v>124</v>
      </c>
      <c r="D23" s="24" t="s">
        <v>62</v>
      </c>
      <c r="E23" s="20" t="s">
        <v>44</v>
      </c>
      <c r="F23" s="5" t="s">
        <v>5</v>
      </c>
      <c r="G23" s="5">
        <v>6.71</v>
      </c>
      <c r="H23" s="5">
        <f t="shared" si="0"/>
        <v>738.1</v>
      </c>
      <c r="I23" s="3" t="s">
        <v>5</v>
      </c>
      <c r="J23" s="3" t="s">
        <v>5</v>
      </c>
      <c r="K23" s="13" t="str">
        <f t="shared" si="1"/>
        <v>ΟΚ</v>
      </c>
      <c r="L23" s="13"/>
      <c r="M23" s="5"/>
      <c r="N23" s="3">
        <f t="shared" si="2"/>
        <v>0</v>
      </c>
      <c r="O23" s="5" t="s">
        <v>5</v>
      </c>
      <c r="P23" s="5">
        <f t="shared" si="3"/>
        <v>60</v>
      </c>
      <c r="Q23" s="3"/>
      <c r="R23" s="3">
        <f t="shared" si="4"/>
        <v>0</v>
      </c>
      <c r="S23" s="3"/>
      <c r="T23" s="3">
        <f t="shared" si="5"/>
        <v>0</v>
      </c>
      <c r="U23" s="3"/>
      <c r="V23" s="3">
        <f t="shared" si="6"/>
        <v>0</v>
      </c>
      <c r="W23" s="3"/>
      <c r="X23" s="3">
        <f t="shared" si="7"/>
        <v>0</v>
      </c>
      <c r="Y23" s="3"/>
      <c r="Z23" s="3">
        <f t="shared" ref="Z23:Z36" si="12">IF(Y23="ΝΑΙ",150,0)</f>
        <v>0</v>
      </c>
      <c r="AA23" s="3"/>
      <c r="AB23" s="3">
        <f>AA23*17</f>
        <v>0</v>
      </c>
      <c r="AC23" s="3"/>
      <c r="AD23" s="4">
        <f>AC23*7</f>
        <v>0</v>
      </c>
      <c r="AE23" s="11">
        <f t="shared" si="10"/>
        <v>798.1</v>
      </c>
      <c r="AJ23" s="3"/>
    </row>
    <row r="24" spans="1:36">
      <c r="A24" s="3">
        <v>21</v>
      </c>
      <c r="B24" s="6" t="s">
        <v>99</v>
      </c>
      <c r="C24" s="6" t="s">
        <v>148</v>
      </c>
      <c r="D24" s="24" t="s">
        <v>100</v>
      </c>
      <c r="E24" s="20" t="s">
        <v>101</v>
      </c>
      <c r="F24" s="5" t="s">
        <v>5</v>
      </c>
      <c r="G24" s="5">
        <v>6.93</v>
      </c>
      <c r="H24" s="5">
        <f t="shared" si="0"/>
        <v>762.3</v>
      </c>
      <c r="I24" s="3" t="s">
        <v>5</v>
      </c>
      <c r="J24" s="3" t="s">
        <v>5</v>
      </c>
      <c r="K24" s="13" t="str">
        <f t="shared" si="1"/>
        <v>ΟΚ</v>
      </c>
      <c r="L24" s="13"/>
      <c r="M24" s="5"/>
      <c r="N24" s="3">
        <f t="shared" si="2"/>
        <v>0</v>
      </c>
      <c r="O24" s="5"/>
      <c r="P24" s="5">
        <f t="shared" si="3"/>
        <v>0</v>
      </c>
      <c r="Q24" s="3"/>
      <c r="R24" s="3">
        <f t="shared" si="4"/>
        <v>0</v>
      </c>
      <c r="S24" s="3"/>
      <c r="T24" s="3">
        <f t="shared" si="5"/>
        <v>0</v>
      </c>
      <c r="U24" s="3" t="s">
        <v>3</v>
      </c>
      <c r="V24" s="3">
        <f t="shared" si="6"/>
        <v>30</v>
      </c>
      <c r="W24" s="3"/>
      <c r="X24" s="3">
        <f t="shared" si="7"/>
        <v>0</v>
      </c>
      <c r="Y24" s="3"/>
      <c r="Z24" s="3">
        <f t="shared" si="12"/>
        <v>0</v>
      </c>
      <c r="AA24" s="3"/>
      <c r="AB24" s="3">
        <f>AA24*17</f>
        <v>0</v>
      </c>
      <c r="AC24" s="3"/>
      <c r="AD24" s="4">
        <f>AC24*7</f>
        <v>0</v>
      </c>
      <c r="AE24" s="11">
        <f t="shared" si="10"/>
        <v>792.3</v>
      </c>
      <c r="AJ24" s="3"/>
    </row>
    <row r="25" spans="1:36">
      <c r="A25" s="3">
        <v>22</v>
      </c>
      <c r="B25" s="25" t="s">
        <v>29</v>
      </c>
      <c r="C25" s="25" t="s">
        <v>130</v>
      </c>
      <c r="D25" s="21" t="s">
        <v>30</v>
      </c>
      <c r="E25" s="21" t="s">
        <v>31</v>
      </c>
      <c r="F25" s="5" t="s">
        <v>5</v>
      </c>
      <c r="G25" s="5">
        <v>5</v>
      </c>
      <c r="H25" s="5">
        <f t="shared" si="0"/>
        <v>550</v>
      </c>
      <c r="I25" s="3" t="s">
        <v>5</v>
      </c>
      <c r="J25" s="3" t="s">
        <v>5</v>
      </c>
      <c r="K25" s="13" t="str">
        <f t="shared" si="1"/>
        <v>ΟΚ</v>
      </c>
      <c r="L25" s="13"/>
      <c r="M25" s="5"/>
      <c r="N25" s="3">
        <f t="shared" si="2"/>
        <v>0</v>
      </c>
      <c r="O25" s="5" t="s">
        <v>5</v>
      </c>
      <c r="P25" s="5">
        <f t="shared" si="3"/>
        <v>60</v>
      </c>
      <c r="Q25" s="3"/>
      <c r="R25" s="3">
        <f t="shared" si="4"/>
        <v>0</v>
      </c>
      <c r="S25" s="3"/>
      <c r="T25" s="3">
        <f t="shared" si="5"/>
        <v>0</v>
      </c>
      <c r="U25" s="3"/>
      <c r="V25" s="3">
        <f t="shared" si="6"/>
        <v>0</v>
      </c>
      <c r="W25" s="3"/>
      <c r="X25" s="3">
        <f t="shared" si="7"/>
        <v>0</v>
      </c>
      <c r="Y25" s="3" t="s">
        <v>5</v>
      </c>
      <c r="Z25" s="3">
        <f t="shared" si="12"/>
        <v>150</v>
      </c>
      <c r="AA25" s="3"/>
      <c r="AB25" s="3">
        <f>IF(AA25="ΝΑΙ",150,0)</f>
        <v>0</v>
      </c>
      <c r="AC25" s="3"/>
      <c r="AD25" s="4">
        <f>AC25*17</f>
        <v>0</v>
      </c>
      <c r="AE25" s="11">
        <f t="shared" si="10"/>
        <v>760</v>
      </c>
      <c r="AJ25" s="3"/>
    </row>
    <row r="26" spans="1:36" ht="30">
      <c r="A26" s="3">
        <v>23</v>
      </c>
      <c r="B26" s="6" t="s">
        <v>66</v>
      </c>
      <c r="C26" s="6" t="s">
        <v>133</v>
      </c>
      <c r="D26" s="24" t="s">
        <v>67</v>
      </c>
      <c r="E26" s="20" t="s">
        <v>68</v>
      </c>
      <c r="F26" s="5" t="s">
        <v>5</v>
      </c>
      <c r="G26" s="5">
        <v>6.85</v>
      </c>
      <c r="H26" s="5">
        <f t="shared" si="0"/>
        <v>753.5</v>
      </c>
      <c r="I26" s="3" t="s">
        <v>5</v>
      </c>
      <c r="J26" s="3" t="s">
        <v>5</v>
      </c>
      <c r="K26" s="13" t="str">
        <f t="shared" si="1"/>
        <v>ΟΚ</v>
      </c>
      <c r="L26" s="13"/>
      <c r="M26" s="5"/>
      <c r="N26" s="3">
        <f t="shared" si="2"/>
        <v>0</v>
      </c>
      <c r="O26" s="5"/>
      <c r="P26" s="5">
        <f t="shared" si="3"/>
        <v>0</v>
      </c>
      <c r="Q26" s="3"/>
      <c r="R26" s="3">
        <f t="shared" si="4"/>
        <v>0</v>
      </c>
      <c r="S26" s="3"/>
      <c r="T26" s="3">
        <f t="shared" si="5"/>
        <v>0</v>
      </c>
      <c r="U26" s="3"/>
      <c r="V26" s="3">
        <f t="shared" si="6"/>
        <v>0</v>
      </c>
      <c r="W26" s="3"/>
      <c r="X26" s="3">
        <f t="shared" si="7"/>
        <v>0</v>
      </c>
      <c r="Y26" s="3"/>
      <c r="Z26" s="3">
        <f t="shared" si="12"/>
        <v>0</v>
      </c>
      <c r="AA26" s="3"/>
      <c r="AB26" s="3">
        <f>AA26*17</f>
        <v>0</v>
      </c>
      <c r="AC26" s="3"/>
      <c r="AD26" s="4">
        <f>AC26*7</f>
        <v>0</v>
      </c>
      <c r="AE26" s="11">
        <f t="shared" si="10"/>
        <v>753.5</v>
      </c>
      <c r="AF26" s="26" t="s">
        <v>149</v>
      </c>
      <c r="AJ26" s="3"/>
    </row>
    <row r="27" spans="1:36">
      <c r="A27" s="3">
        <v>24</v>
      </c>
      <c r="B27" s="6" t="s">
        <v>58</v>
      </c>
      <c r="C27" s="6" t="s">
        <v>169</v>
      </c>
      <c r="D27" s="20" t="s">
        <v>59</v>
      </c>
      <c r="E27" s="20" t="s">
        <v>60</v>
      </c>
      <c r="F27" s="5" t="s">
        <v>5</v>
      </c>
      <c r="G27" s="5">
        <v>6.75</v>
      </c>
      <c r="H27" s="5">
        <f t="shared" si="0"/>
        <v>742.5</v>
      </c>
      <c r="I27" s="3" t="s">
        <v>5</v>
      </c>
      <c r="J27" s="3" t="s">
        <v>5</v>
      </c>
      <c r="K27" s="13" t="str">
        <f t="shared" si="1"/>
        <v>ΟΚ</v>
      </c>
      <c r="L27" s="13"/>
      <c r="M27" s="5"/>
      <c r="N27" s="3">
        <f t="shared" si="2"/>
        <v>0</v>
      </c>
      <c r="O27" s="5"/>
      <c r="P27" s="5">
        <f t="shared" si="3"/>
        <v>0</v>
      </c>
      <c r="Q27" s="3"/>
      <c r="R27" s="3">
        <f t="shared" si="4"/>
        <v>0</v>
      </c>
      <c r="S27" s="3"/>
      <c r="T27" s="3">
        <f t="shared" si="5"/>
        <v>0</v>
      </c>
      <c r="U27" s="3"/>
      <c r="V27" s="3">
        <f t="shared" si="6"/>
        <v>0</v>
      </c>
      <c r="W27" s="3"/>
      <c r="X27" s="3">
        <f t="shared" si="7"/>
        <v>0</v>
      </c>
      <c r="Y27" s="3"/>
      <c r="Z27" s="3">
        <f t="shared" si="12"/>
        <v>0</v>
      </c>
      <c r="AA27" s="3"/>
      <c r="AB27" s="3">
        <f>AA27*17</f>
        <v>0</v>
      </c>
      <c r="AC27" s="3"/>
      <c r="AD27" s="4">
        <f>AC27*7</f>
        <v>0</v>
      </c>
      <c r="AE27" s="11">
        <f t="shared" si="10"/>
        <v>742.5</v>
      </c>
      <c r="AJ27" s="3"/>
    </row>
    <row r="28" spans="1:36">
      <c r="A28" s="3">
        <v>25</v>
      </c>
      <c r="B28" s="6" t="s">
        <v>48</v>
      </c>
      <c r="C28" s="6" t="s">
        <v>121</v>
      </c>
      <c r="D28" s="24" t="s">
        <v>49</v>
      </c>
      <c r="E28" s="20" t="s">
        <v>50</v>
      </c>
      <c r="F28" s="5" t="s">
        <v>5</v>
      </c>
      <c r="G28" s="5">
        <v>6.21</v>
      </c>
      <c r="H28" s="5">
        <f t="shared" si="0"/>
        <v>683.1</v>
      </c>
      <c r="I28" s="3" t="s">
        <v>5</v>
      </c>
      <c r="J28" s="3" t="s">
        <v>5</v>
      </c>
      <c r="K28" s="13" t="str">
        <f t="shared" si="1"/>
        <v>ΟΚ</v>
      </c>
      <c r="L28" s="13"/>
      <c r="M28" s="5"/>
      <c r="N28" s="3">
        <f t="shared" si="2"/>
        <v>0</v>
      </c>
      <c r="O28" s="5"/>
      <c r="P28" s="5">
        <f t="shared" si="3"/>
        <v>0</v>
      </c>
      <c r="Q28" s="3"/>
      <c r="R28" s="3">
        <f t="shared" si="4"/>
        <v>0</v>
      </c>
      <c r="S28" s="3"/>
      <c r="T28" s="3">
        <f t="shared" si="5"/>
        <v>0</v>
      </c>
      <c r="U28" s="3" t="s">
        <v>6</v>
      </c>
      <c r="V28" s="3">
        <f t="shared" si="6"/>
        <v>50</v>
      </c>
      <c r="W28" s="3"/>
      <c r="X28" s="3">
        <f t="shared" si="7"/>
        <v>0</v>
      </c>
      <c r="Y28" s="3"/>
      <c r="Z28" s="3">
        <f t="shared" si="12"/>
        <v>0</v>
      </c>
      <c r="AA28" s="3"/>
      <c r="AB28" s="3">
        <f>AA28*17</f>
        <v>0</v>
      </c>
      <c r="AC28" s="3"/>
      <c r="AD28" s="4">
        <f>AC28*7</f>
        <v>0</v>
      </c>
      <c r="AE28" s="11">
        <f t="shared" si="10"/>
        <v>733.1</v>
      </c>
      <c r="AF28" s="26"/>
      <c r="AJ28" s="3"/>
    </row>
    <row r="29" spans="1:36">
      <c r="A29" s="3">
        <v>26</v>
      </c>
      <c r="B29" s="6" t="s">
        <v>103</v>
      </c>
      <c r="C29" s="6" t="s">
        <v>153</v>
      </c>
      <c r="D29" s="24" t="s">
        <v>104</v>
      </c>
      <c r="E29" s="20" t="s">
        <v>105</v>
      </c>
      <c r="F29" s="5" t="s">
        <v>5</v>
      </c>
      <c r="G29" s="5">
        <v>6.49</v>
      </c>
      <c r="H29" s="5">
        <f t="shared" si="0"/>
        <v>713.9</v>
      </c>
      <c r="I29" s="3" t="s">
        <v>5</v>
      </c>
      <c r="J29" s="3" t="s">
        <v>5</v>
      </c>
      <c r="K29" s="13" t="str">
        <f t="shared" si="1"/>
        <v>ΟΚ</v>
      </c>
      <c r="L29" s="13"/>
      <c r="M29" s="5"/>
      <c r="N29" s="3">
        <f t="shared" si="2"/>
        <v>0</v>
      </c>
      <c r="O29" s="5"/>
      <c r="P29" s="5">
        <f t="shared" si="3"/>
        <v>0</v>
      </c>
      <c r="Q29" s="3"/>
      <c r="R29" s="3">
        <f t="shared" si="4"/>
        <v>0</v>
      </c>
      <c r="S29" s="3"/>
      <c r="T29" s="3">
        <f t="shared" si="5"/>
        <v>0</v>
      </c>
      <c r="U29" s="3"/>
      <c r="V29" s="3">
        <f t="shared" si="6"/>
        <v>0</v>
      </c>
      <c r="W29" s="3"/>
      <c r="X29" s="3">
        <f t="shared" si="7"/>
        <v>0</v>
      </c>
      <c r="Y29" s="3"/>
      <c r="Z29" s="3">
        <f t="shared" si="12"/>
        <v>0</v>
      </c>
      <c r="AA29" s="3"/>
      <c r="AB29" s="3">
        <f>AA29*17</f>
        <v>0</v>
      </c>
      <c r="AC29" s="3"/>
      <c r="AD29" s="4">
        <f>AC29*7</f>
        <v>0</v>
      </c>
      <c r="AE29" s="11">
        <f t="shared" si="10"/>
        <v>713.9</v>
      </c>
      <c r="AJ29" s="3"/>
    </row>
    <row r="30" spans="1:36">
      <c r="A30" s="3">
        <v>27</v>
      </c>
      <c r="B30" s="22" t="s">
        <v>36</v>
      </c>
      <c r="C30" s="22" t="s">
        <v>132</v>
      </c>
      <c r="D30" s="21" t="s">
        <v>37</v>
      </c>
      <c r="E30" s="3" t="s">
        <v>38</v>
      </c>
      <c r="F30" s="5" t="s">
        <v>5</v>
      </c>
      <c r="G30" s="5">
        <v>5</v>
      </c>
      <c r="H30" s="5">
        <f t="shared" si="0"/>
        <v>550</v>
      </c>
      <c r="I30" s="3" t="s">
        <v>5</v>
      </c>
      <c r="J30" s="3" t="s">
        <v>5</v>
      </c>
      <c r="K30" s="13" t="str">
        <f t="shared" si="1"/>
        <v>ΟΚ</v>
      </c>
      <c r="L30" s="13"/>
      <c r="M30" s="5"/>
      <c r="N30" s="3">
        <f t="shared" si="2"/>
        <v>0</v>
      </c>
      <c r="O30" s="5"/>
      <c r="P30" s="5">
        <f t="shared" si="3"/>
        <v>0</v>
      </c>
      <c r="Q30" s="5"/>
      <c r="R30" s="3">
        <f t="shared" si="4"/>
        <v>0</v>
      </c>
      <c r="S30" s="3"/>
      <c r="T30" s="3">
        <f t="shared" si="5"/>
        <v>0</v>
      </c>
      <c r="U30" s="3"/>
      <c r="V30" s="3">
        <f t="shared" si="6"/>
        <v>0</v>
      </c>
      <c r="W30" s="3"/>
      <c r="X30" s="3">
        <f t="shared" si="7"/>
        <v>0</v>
      </c>
      <c r="Y30" s="3" t="s">
        <v>5</v>
      </c>
      <c r="Z30" s="3">
        <f t="shared" si="12"/>
        <v>150</v>
      </c>
      <c r="AA30" s="3"/>
      <c r="AB30" s="3">
        <f>IF(AA30="ΝΑΙ",150,0)</f>
        <v>0</v>
      </c>
      <c r="AC30" s="3"/>
      <c r="AD30" s="3">
        <f>AC30*17</f>
        <v>0</v>
      </c>
      <c r="AE30" s="11">
        <f t="shared" si="10"/>
        <v>700</v>
      </c>
      <c r="AF30" s="3"/>
      <c r="AG30" s="3"/>
      <c r="AH30" s="4"/>
      <c r="AI30" s="30"/>
      <c r="AJ30" s="3"/>
    </row>
    <row r="31" spans="1:36">
      <c r="A31" s="3">
        <v>28</v>
      </c>
      <c r="B31" s="6" t="s">
        <v>96</v>
      </c>
      <c r="C31" s="6" t="s">
        <v>143</v>
      </c>
      <c r="D31" s="24" t="s">
        <v>97</v>
      </c>
      <c r="E31" s="20" t="s">
        <v>98</v>
      </c>
      <c r="F31" s="5" t="s">
        <v>5</v>
      </c>
      <c r="G31" s="5">
        <v>5</v>
      </c>
      <c r="H31" s="5">
        <f t="shared" si="0"/>
        <v>550</v>
      </c>
      <c r="I31" s="3" t="s">
        <v>5</v>
      </c>
      <c r="J31" s="3" t="s">
        <v>5</v>
      </c>
      <c r="K31" s="13" t="str">
        <f t="shared" si="1"/>
        <v>ΟΚ</v>
      </c>
      <c r="L31" s="13"/>
      <c r="M31" s="5" t="s">
        <v>5</v>
      </c>
      <c r="N31" s="3">
        <f t="shared" si="2"/>
        <v>120</v>
      </c>
      <c r="O31" s="5"/>
      <c r="P31" s="5">
        <f t="shared" si="3"/>
        <v>0</v>
      </c>
      <c r="Q31" s="3"/>
      <c r="R31" s="3">
        <f t="shared" si="4"/>
        <v>0</v>
      </c>
      <c r="S31" s="3" t="s">
        <v>3</v>
      </c>
      <c r="T31" s="3">
        <f t="shared" si="5"/>
        <v>0</v>
      </c>
      <c r="U31" s="3" t="s">
        <v>3</v>
      </c>
      <c r="V31" s="3">
        <f t="shared" si="6"/>
        <v>30</v>
      </c>
      <c r="W31" s="3"/>
      <c r="X31" s="3">
        <f t="shared" si="7"/>
        <v>0</v>
      </c>
      <c r="Y31" s="3"/>
      <c r="Z31" s="3">
        <f t="shared" si="12"/>
        <v>0</v>
      </c>
      <c r="AA31" s="3"/>
      <c r="AB31" s="3">
        <f t="shared" ref="AB31:AB36" si="13">AA31*17</f>
        <v>0</v>
      </c>
      <c r="AC31" s="3"/>
      <c r="AD31" s="4">
        <f t="shared" ref="AD31:AD36" si="14">AC31*7</f>
        <v>0</v>
      </c>
      <c r="AE31" s="11">
        <f t="shared" si="10"/>
        <v>700</v>
      </c>
      <c r="AJ31" s="3"/>
    </row>
    <row r="32" spans="1:36">
      <c r="A32" s="3">
        <v>29</v>
      </c>
      <c r="B32" s="6" t="s">
        <v>87</v>
      </c>
      <c r="C32" s="6" t="s">
        <v>144</v>
      </c>
      <c r="D32" s="24" t="s">
        <v>88</v>
      </c>
      <c r="E32" s="20" t="s">
        <v>56</v>
      </c>
      <c r="F32" s="5" t="s">
        <v>5</v>
      </c>
      <c r="G32" s="5">
        <v>6.36</v>
      </c>
      <c r="H32" s="5">
        <f t="shared" si="0"/>
        <v>699.6</v>
      </c>
      <c r="I32" s="3" t="s">
        <v>5</v>
      </c>
      <c r="J32" s="3" t="s">
        <v>5</v>
      </c>
      <c r="K32" s="13" t="str">
        <f t="shared" si="1"/>
        <v>ΟΚ</v>
      </c>
      <c r="L32" s="13"/>
      <c r="M32" s="5"/>
      <c r="N32" s="3">
        <f t="shared" si="2"/>
        <v>0</v>
      </c>
      <c r="O32" s="5"/>
      <c r="P32" s="5">
        <f t="shared" si="3"/>
        <v>0</v>
      </c>
      <c r="Q32" s="3"/>
      <c r="R32" s="3">
        <f t="shared" si="4"/>
        <v>0</v>
      </c>
      <c r="S32" s="3"/>
      <c r="T32" s="3">
        <f t="shared" si="5"/>
        <v>0</v>
      </c>
      <c r="U32" s="3"/>
      <c r="V32" s="3">
        <f t="shared" si="6"/>
        <v>0</v>
      </c>
      <c r="W32" s="3"/>
      <c r="X32" s="3">
        <f t="shared" si="7"/>
        <v>0</v>
      </c>
      <c r="Y32" s="3"/>
      <c r="Z32" s="3">
        <f t="shared" si="12"/>
        <v>0</v>
      </c>
      <c r="AA32" s="3"/>
      <c r="AB32" s="3">
        <f t="shared" si="13"/>
        <v>0</v>
      </c>
      <c r="AC32" s="3"/>
      <c r="AD32" s="4">
        <f t="shared" si="14"/>
        <v>0</v>
      </c>
      <c r="AE32" s="11">
        <f t="shared" si="10"/>
        <v>699.6</v>
      </c>
      <c r="AJ32" s="3"/>
    </row>
    <row r="33" spans="1:36">
      <c r="A33" s="3">
        <v>30</v>
      </c>
      <c r="B33" s="6" t="s">
        <v>114</v>
      </c>
      <c r="C33" s="6" t="s">
        <v>156</v>
      </c>
      <c r="D33" s="24" t="s">
        <v>115</v>
      </c>
      <c r="E33" s="20" t="s">
        <v>116</v>
      </c>
      <c r="F33" s="5" t="s">
        <v>5</v>
      </c>
      <c r="G33" s="5">
        <v>6.34</v>
      </c>
      <c r="H33" s="5">
        <f t="shared" si="0"/>
        <v>697.4</v>
      </c>
      <c r="I33" s="3" t="s">
        <v>5</v>
      </c>
      <c r="J33" s="3" t="s">
        <v>5</v>
      </c>
      <c r="K33" s="13" t="str">
        <f t="shared" si="1"/>
        <v>ΟΚ</v>
      </c>
      <c r="L33" s="13"/>
      <c r="M33" s="5"/>
      <c r="N33" s="3">
        <f t="shared" si="2"/>
        <v>0</v>
      </c>
      <c r="O33" s="5"/>
      <c r="P33" s="5">
        <f t="shared" si="3"/>
        <v>0</v>
      </c>
      <c r="Q33" s="3"/>
      <c r="R33" s="3">
        <f t="shared" si="4"/>
        <v>0</v>
      </c>
      <c r="S33" s="3"/>
      <c r="T33" s="3">
        <f t="shared" si="5"/>
        <v>0</v>
      </c>
      <c r="U33" s="3"/>
      <c r="V33" s="3">
        <f t="shared" si="6"/>
        <v>0</v>
      </c>
      <c r="W33" s="3"/>
      <c r="X33" s="3">
        <f t="shared" si="7"/>
        <v>0</v>
      </c>
      <c r="Y33" s="3"/>
      <c r="Z33" s="3">
        <f t="shared" si="12"/>
        <v>0</v>
      </c>
      <c r="AA33" s="3"/>
      <c r="AB33" s="3">
        <f t="shared" si="13"/>
        <v>0</v>
      </c>
      <c r="AC33" s="3"/>
      <c r="AD33" s="4">
        <f t="shared" si="14"/>
        <v>0</v>
      </c>
      <c r="AE33" s="11">
        <f t="shared" si="10"/>
        <v>697.4</v>
      </c>
      <c r="AJ33" s="3"/>
    </row>
    <row r="34" spans="1:36">
      <c r="A34" s="3">
        <v>31</v>
      </c>
      <c r="B34" s="22" t="s">
        <v>145</v>
      </c>
      <c r="C34" s="22" t="s">
        <v>147</v>
      </c>
      <c r="D34" s="21" t="s">
        <v>146</v>
      </c>
      <c r="E34" s="3" t="s">
        <v>35</v>
      </c>
      <c r="F34" s="5" t="s">
        <v>5</v>
      </c>
      <c r="G34" s="5">
        <v>6.27</v>
      </c>
      <c r="H34" s="5">
        <f t="shared" si="0"/>
        <v>689.69999999999993</v>
      </c>
      <c r="I34" s="3" t="s">
        <v>5</v>
      </c>
      <c r="J34" s="3" t="s">
        <v>5</v>
      </c>
      <c r="K34" s="13" t="str">
        <f t="shared" si="1"/>
        <v>ΟΚ</v>
      </c>
      <c r="L34" s="13"/>
      <c r="M34" s="5"/>
      <c r="N34" s="3">
        <f t="shared" si="2"/>
        <v>0</v>
      </c>
      <c r="O34" s="5"/>
      <c r="P34" s="5">
        <f t="shared" si="3"/>
        <v>0</v>
      </c>
      <c r="Q34" s="3"/>
      <c r="R34" s="3">
        <f t="shared" si="4"/>
        <v>0</v>
      </c>
      <c r="S34" s="3"/>
      <c r="T34" s="3">
        <f t="shared" si="5"/>
        <v>0</v>
      </c>
      <c r="U34" s="3"/>
      <c r="V34" s="3">
        <f t="shared" si="6"/>
        <v>0</v>
      </c>
      <c r="W34" s="3"/>
      <c r="X34" s="3">
        <f t="shared" si="7"/>
        <v>0</v>
      </c>
      <c r="Y34" s="3"/>
      <c r="Z34" s="3">
        <f t="shared" si="12"/>
        <v>0</v>
      </c>
      <c r="AA34" s="3"/>
      <c r="AB34" s="3">
        <f t="shared" si="13"/>
        <v>0</v>
      </c>
      <c r="AC34" s="3"/>
      <c r="AD34" s="4">
        <f t="shared" si="14"/>
        <v>0</v>
      </c>
      <c r="AE34" s="11">
        <f t="shared" si="10"/>
        <v>689.69999999999993</v>
      </c>
      <c r="AJ34" s="3"/>
    </row>
    <row r="35" spans="1:36">
      <c r="A35" s="3">
        <v>32</v>
      </c>
      <c r="B35" s="6" t="s">
        <v>81</v>
      </c>
      <c r="C35" s="6" t="s">
        <v>139</v>
      </c>
      <c r="D35" s="24" t="s">
        <v>82</v>
      </c>
      <c r="E35" s="20" t="s">
        <v>28</v>
      </c>
      <c r="F35" s="5" t="s">
        <v>5</v>
      </c>
      <c r="G35" s="5">
        <v>6.13</v>
      </c>
      <c r="H35" s="5">
        <f t="shared" si="0"/>
        <v>674.3</v>
      </c>
      <c r="I35" s="3" t="s">
        <v>5</v>
      </c>
      <c r="J35" s="3" t="s">
        <v>5</v>
      </c>
      <c r="K35" s="13" t="str">
        <f t="shared" si="1"/>
        <v>ΟΚ</v>
      </c>
      <c r="L35" s="13"/>
      <c r="M35" s="5"/>
      <c r="N35" s="3">
        <f t="shared" si="2"/>
        <v>0</v>
      </c>
      <c r="O35" s="5"/>
      <c r="P35" s="5">
        <f t="shared" si="3"/>
        <v>0</v>
      </c>
      <c r="Q35" s="3"/>
      <c r="R35" s="3">
        <f t="shared" si="4"/>
        <v>0</v>
      </c>
      <c r="S35" s="3"/>
      <c r="T35" s="3">
        <f t="shared" si="5"/>
        <v>0</v>
      </c>
      <c r="U35" s="3"/>
      <c r="V35" s="3">
        <f t="shared" si="6"/>
        <v>0</v>
      </c>
      <c r="W35" s="3"/>
      <c r="X35" s="3">
        <f t="shared" si="7"/>
        <v>0</v>
      </c>
      <c r="Y35" s="3"/>
      <c r="Z35" s="3">
        <f t="shared" si="12"/>
        <v>0</v>
      </c>
      <c r="AA35" s="3"/>
      <c r="AB35" s="3">
        <f t="shared" si="13"/>
        <v>0</v>
      </c>
      <c r="AC35" s="3"/>
      <c r="AD35" s="4">
        <f t="shared" si="14"/>
        <v>0</v>
      </c>
      <c r="AE35" s="11">
        <f t="shared" si="10"/>
        <v>674.3</v>
      </c>
      <c r="AJ35" s="3"/>
    </row>
    <row r="36" spans="1:36">
      <c r="A36" s="3">
        <v>33</v>
      </c>
      <c r="B36" s="23" t="s">
        <v>71</v>
      </c>
      <c r="C36" s="23" t="s">
        <v>135</v>
      </c>
      <c r="D36" s="24" t="s">
        <v>72</v>
      </c>
      <c r="E36" s="24" t="s">
        <v>73</v>
      </c>
      <c r="F36" s="5" t="s">
        <v>5</v>
      </c>
      <c r="G36" s="5">
        <v>5.67</v>
      </c>
      <c r="H36" s="5">
        <f t="shared" si="0"/>
        <v>623.70000000000005</v>
      </c>
      <c r="I36" s="3" t="s">
        <v>5</v>
      </c>
      <c r="J36" s="3" t="s">
        <v>5</v>
      </c>
      <c r="K36" s="13" t="str">
        <f t="shared" si="1"/>
        <v>ΟΚ</v>
      </c>
      <c r="L36" s="13"/>
      <c r="M36" s="5"/>
      <c r="N36" s="3">
        <f t="shared" si="2"/>
        <v>0</v>
      </c>
      <c r="O36" s="5"/>
      <c r="P36" s="5">
        <f t="shared" si="3"/>
        <v>0</v>
      </c>
      <c r="Q36" s="3"/>
      <c r="R36" s="3">
        <f t="shared" si="4"/>
        <v>0</v>
      </c>
      <c r="S36" s="3"/>
      <c r="T36" s="3">
        <f t="shared" si="5"/>
        <v>0</v>
      </c>
      <c r="U36" s="3"/>
      <c r="V36" s="3">
        <f t="shared" si="6"/>
        <v>0</v>
      </c>
      <c r="W36" s="3"/>
      <c r="X36" s="3">
        <f t="shared" si="7"/>
        <v>0</v>
      </c>
      <c r="Y36" s="3"/>
      <c r="Z36" s="3">
        <f t="shared" si="12"/>
        <v>0</v>
      </c>
      <c r="AA36" s="3"/>
      <c r="AB36" s="3">
        <f t="shared" si="13"/>
        <v>0</v>
      </c>
      <c r="AC36" s="3"/>
      <c r="AD36" s="4">
        <f t="shared" si="14"/>
        <v>0</v>
      </c>
      <c r="AE36" s="11">
        <f t="shared" si="10"/>
        <v>623.70000000000005</v>
      </c>
      <c r="AJ36" s="3"/>
    </row>
  </sheetData>
  <sortState ref="A3:AE36">
    <sortCondition descending="1" ref="AE3:AE36"/>
  </sortState>
  <mergeCells count="4">
    <mergeCell ref="F2:J2"/>
    <mergeCell ref="A2:E2"/>
    <mergeCell ref="M2:AB2"/>
    <mergeCell ref="A1:E1"/>
  </mergeCells>
  <dataValidations count="12">
    <dataValidation type="list" allowBlank="1" showInputMessage="1" showErrorMessage="1" sqref="M30:M36 I27:J27 S22:S24 F22:F36 Q31:Q36 S31:S36 I22:J25 Y31:Y36 J26 J21 L22:M29 Y22:Y29 J28:J36 S26:S29 Q22:Q29 L31:L36 Y4:Y5 I4:J20 Q8:Q20 Q5 L8:M20 L5:M5 S8:S20 S5 Y7:Y20 O8:O36 O4:O6 F4:F20">
      <formula1>$AM$8:$AM$9</formula1>
    </dataValidation>
    <dataValidation type="whole" allowBlank="1" showInputMessage="1" showErrorMessage="1" errorTitle="ΠΡΟΣΟΧΗ!" error="ΑΠΟ 1 ΕΩΣ 84 ΜΗΝΕΣ" sqref="AG30 AC31:AC36 AC22:AC29 AF13 AC8:AC20 AC5">
      <formula1>1</formula1>
      <formula2>84</formula2>
    </dataValidation>
    <dataValidation type="whole" allowBlank="1" showInputMessage="1" showErrorMessage="1" errorTitle="ΠΡΟΣΟΧΗ!" error="ΑΠΟ 1 ΕΩΣ 24 ΜΗΝΕΣ" sqref="AA31:AA36 AA22:AA29 AC21 AA8:AA20 AA5 AC4 AC6:AC7">
      <formula1>1</formula1>
      <formula2>24</formula2>
    </dataValidation>
    <dataValidation type="decimal" allowBlank="1" showInputMessage="1" showErrorMessage="1" sqref="G4:G36">
      <formula1>5</formula1>
      <formula2>10</formula2>
    </dataValidation>
    <dataValidation type="list" allowBlank="1" showInputMessage="1" showErrorMessage="1" sqref="W31:W36 S25 W22:W29 W8:W20 W5 U8:U36 U5">
      <formula1>$AN$8:$AN$10</formula1>
    </dataValidation>
    <dataValidation type="list" allowBlank="1" showInputMessage="1" showErrorMessage="1" sqref="W21">
      <formula1>$AR$8:$AR$9</formula1>
    </dataValidation>
    <dataValidation type="list" allowBlank="1" showInputMessage="1" showErrorMessage="1" sqref="S30 AC30 Y30 AA30 W30">
      <formula1>#REF!</formula1>
    </dataValidation>
    <dataValidation type="list" allowBlank="1" showInputMessage="1" showErrorMessage="1" sqref="F21 I28:I36 I26 I21 S21 Q21 L21:M21 AA21">
      <formula1>$AQ$8:$AQ$39</formula1>
    </dataValidation>
    <dataValidation type="list" allowBlank="1" showInputMessage="1" showErrorMessage="1" sqref="Y21">
      <formula1>$AR$8:$AR$39</formula1>
    </dataValidation>
    <dataValidation type="list" allowBlank="1" showInputMessage="1" showErrorMessage="1" sqref="U6:U7 U4 W4 W6:W7">
      <formula1>$AQ$8:$AQ$10</formula1>
    </dataValidation>
    <dataValidation type="list" allowBlank="1" showInputMessage="1" showErrorMessage="1" sqref="O7 L6:M7 Q6:Q7 S6:S7 S4 Q4 L4:M4 AA4 AA6:AA7">
      <formula1>$AP$8:$AP$9</formula1>
    </dataValidation>
    <dataValidation type="list" allowBlank="1" showInputMessage="1" showErrorMessage="1" sqref="Y6">
      <formula1>$AQ$8:$AQ$9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D9"/>
  <sheetViews>
    <sheetView tabSelected="1" workbookViewId="0">
      <selection activeCell="AH16" sqref="AH16"/>
    </sheetView>
  </sheetViews>
  <sheetFormatPr defaultRowHeight="15"/>
  <cols>
    <col min="2" max="2" width="15.42578125" bestFit="1" customWidth="1"/>
    <col min="3" max="3" width="22.7109375" customWidth="1"/>
    <col min="4" max="4" width="8.28515625" hidden="1" customWidth="1"/>
    <col min="5" max="8" width="0" hidden="1" customWidth="1"/>
    <col min="9" max="9" width="14.140625" hidden="1" customWidth="1"/>
    <col min="10" max="29" width="0" hidden="1" customWidth="1"/>
    <col min="30" max="30" width="37" customWidth="1"/>
  </cols>
  <sheetData>
    <row r="1" spans="1:30" s="1" customFormat="1" ht="39" customHeight="1">
      <c r="A1" s="37" t="s">
        <v>177</v>
      </c>
      <c r="B1" s="38"/>
      <c r="C1" s="38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1:30" s="2" customFormat="1" ht="15.75" customHeight="1">
      <c r="A2" s="39" t="s">
        <v>7</v>
      </c>
      <c r="B2" s="39"/>
      <c r="C2" s="39"/>
      <c r="D2" s="39" t="s">
        <v>0</v>
      </c>
      <c r="E2" s="39"/>
      <c r="F2" s="39"/>
      <c r="G2" s="39"/>
      <c r="H2" s="39"/>
      <c r="I2" s="39"/>
      <c r="J2" s="27"/>
      <c r="K2" s="27"/>
      <c r="L2" s="39" t="s">
        <v>176</v>
      </c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</row>
    <row r="3" spans="1:30" s="1" customFormat="1">
      <c r="A3" s="3">
        <v>1</v>
      </c>
      <c r="B3" s="22" t="s">
        <v>77</v>
      </c>
      <c r="C3" s="22" t="s">
        <v>137</v>
      </c>
      <c r="D3" s="3"/>
      <c r="E3" s="3"/>
      <c r="F3" s="3">
        <f t="shared" ref="F3:F9" si="0">E3*110</f>
        <v>0</v>
      </c>
      <c r="G3" s="3"/>
      <c r="H3" s="3" t="s">
        <v>13</v>
      </c>
      <c r="I3" s="3" t="str">
        <f>IF(AND(D3="ΝΑΙ",IF(G3="ΝΑΙ",#REF!="ΝΑΙ")),"ΟΚ","ΑΠΟΡΡΙΠΤΕΤΑΙ")</f>
        <v>ΑΠΟΡΡΙΠΤΕΤΑΙ</v>
      </c>
      <c r="J3" s="3"/>
      <c r="K3" s="3"/>
      <c r="L3" s="3">
        <f t="shared" ref="L3:L9" si="1">IF(K3="ΝΑΙ",120,0)</f>
        <v>0</v>
      </c>
      <c r="M3" s="3"/>
      <c r="N3" s="3">
        <f t="shared" ref="N3:N9" si="2">IF(M3="ΝΑΙ",60,0)</f>
        <v>0</v>
      </c>
      <c r="O3" s="3"/>
      <c r="P3" s="3">
        <f t="shared" ref="P3:P9" si="3">IF(O3="ΝΑΙ",250,0)</f>
        <v>0</v>
      </c>
      <c r="Q3" s="3"/>
      <c r="R3" s="3">
        <f t="shared" ref="R3:R9" si="4">IF(Q3="ΝΑΙ",120,0)</f>
        <v>0</v>
      </c>
      <c r="S3" s="3"/>
      <c r="T3" s="3">
        <f t="shared" ref="T3:T9" si="5">IF(S3="ΑΡΙΣΤΗ",70,IF(S3="ΠΟΛΥ ΚΑΛΗ",50,IF(S3="ΚΑΛΗ",30,)))</f>
        <v>0</v>
      </c>
      <c r="U3" s="3"/>
      <c r="V3" s="3">
        <f t="shared" ref="V3:V9" si="6">IF(U3="ΑΡΙΣΤΗ",70,IF(U3="ΠΟΛΥ ΚΑΛΗ",50,IF(U3="ΚΑΛΗ",30,)))</f>
        <v>0</v>
      </c>
      <c r="W3" s="3"/>
      <c r="X3" s="3">
        <f t="shared" ref="X3:X9" si="7">IF(W3="ΑΡΙΣΤΗ",70,IF(W3="ΠΟΛΥ ΚΑΛΗ",50,IF(W3="ΚΑΛΗ",30,)))</f>
        <v>0</v>
      </c>
      <c r="Y3" s="3"/>
      <c r="Z3" s="3">
        <f t="shared" ref="Z3:Z9" si="8">IF(Y3="ΝΑΙ",150,0)</f>
        <v>0</v>
      </c>
      <c r="AA3" s="3"/>
      <c r="AB3" s="3">
        <f t="shared" ref="AB3:AB9" si="9">AA3*17</f>
        <v>0</v>
      </c>
      <c r="AC3" s="3"/>
      <c r="AD3" s="22">
        <v>148</v>
      </c>
    </row>
    <row r="4" spans="1:30" s="1" customFormat="1" ht="30">
      <c r="A4" s="3">
        <v>2</v>
      </c>
      <c r="B4" s="22" t="s">
        <v>158</v>
      </c>
      <c r="C4" s="22" t="s">
        <v>159</v>
      </c>
      <c r="D4" s="3"/>
      <c r="E4" s="3"/>
      <c r="F4" s="3">
        <f t="shared" si="0"/>
        <v>0</v>
      </c>
      <c r="G4" s="3"/>
      <c r="H4" s="3" t="s">
        <v>13</v>
      </c>
      <c r="I4" s="3" t="str">
        <f>IF(AND(D4="ΝΑΙ",IF(G4="ΝΑΙ",#REF!="ΝΑΙ")),"ΟΚ","ΑΠΟΡΡΙΠΤΕΤΑΙ")</f>
        <v>ΑΠΟΡΡΙΠΤΕΤΑΙ</v>
      </c>
      <c r="J4" s="3"/>
      <c r="K4" s="3"/>
      <c r="L4" s="3">
        <f t="shared" si="1"/>
        <v>0</v>
      </c>
      <c r="M4" s="3"/>
      <c r="N4" s="3">
        <f t="shared" si="2"/>
        <v>0</v>
      </c>
      <c r="O4" s="3"/>
      <c r="P4" s="3">
        <f t="shared" si="3"/>
        <v>0</v>
      </c>
      <c r="Q4" s="3"/>
      <c r="R4" s="3">
        <f t="shared" si="4"/>
        <v>0</v>
      </c>
      <c r="S4" s="3"/>
      <c r="T4" s="3">
        <f t="shared" si="5"/>
        <v>0</v>
      </c>
      <c r="U4" s="3"/>
      <c r="V4" s="3">
        <f t="shared" si="6"/>
        <v>0</v>
      </c>
      <c r="W4" s="3"/>
      <c r="X4" s="3">
        <f t="shared" si="7"/>
        <v>0</v>
      </c>
      <c r="Y4" s="3"/>
      <c r="Z4" s="3">
        <f t="shared" si="8"/>
        <v>0</v>
      </c>
      <c r="AA4" s="3"/>
      <c r="AB4" s="3">
        <f t="shared" si="9"/>
        <v>0</v>
      </c>
      <c r="AC4" s="3"/>
      <c r="AD4" s="22" t="s">
        <v>160</v>
      </c>
    </row>
    <row r="5" spans="1:30" s="1" customFormat="1" ht="40.5" customHeight="1">
      <c r="A5" s="3">
        <v>3</v>
      </c>
      <c r="B5" s="22" t="s">
        <v>161</v>
      </c>
      <c r="C5" s="22" t="s">
        <v>162</v>
      </c>
      <c r="D5" s="3"/>
      <c r="E5" s="3"/>
      <c r="F5" s="3">
        <f t="shared" si="0"/>
        <v>0</v>
      </c>
      <c r="G5" s="3"/>
      <c r="H5" s="3" t="s">
        <v>13</v>
      </c>
      <c r="I5" s="3" t="str">
        <f>IF(AND(D5="ΝΑΙ",IF(G5="ΝΑΙ",#REF!="ΝΑΙ")),"ΟΚ","ΑΠΟΡΡΙΠΤΕΤΑΙ")</f>
        <v>ΑΠΟΡΡΙΠΤΕΤΑΙ</v>
      </c>
      <c r="J5" s="3"/>
      <c r="K5" s="3"/>
      <c r="L5" s="3">
        <f t="shared" si="1"/>
        <v>0</v>
      </c>
      <c r="M5" s="3"/>
      <c r="N5" s="3">
        <f t="shared" si="2"/>
        <v>0</v>
      </c>
      <c r="O5" s="3"/>
      <c r="P5" s="3">
        <f t="shared" si="3"/>
        <v>0</v>
      </c>
      <c r="Q5" s="3"/>
      <c r="R5" s="3">
        <f t="shared" si="4"/>
        <v>0</v>
      </c>
      <c r="S5" s="3"/>
      <c r="T5" s="3">
        <f t="shared" si="5"/>
        <v>0</v>
      </c>
      <c r="U5" s="3"/>
      <c r="V5" s="3">
        <f t="shared" si="6"/>
        <v>0</v>
      </c>
      <c r="W5" s="3"/>
      <c r="X5" s="3">
        <f t="shared" si="7"/>
        <v>0</v>
      </c>
      <c r="Y5" s="3"/>
      <c r="Z5" s="3">
        <f t="shared" si="8"/>
        <v>0</v>
      </c>
      <c r="AA5" s="3"/>
      <c r="AB5" s="3">
        <f t="shared" si="9"/>
        <v>0</v>
      </c>
      <c r="AC5" s="3"/>
      <c r="AD5" s="22" t="s">
        <v>163</v>
      </c>
    </row>
    <row r="6" spans="1:30" s="1" customFormat="1" ht="41.25" customHeight="1">
      <c r="A6" s="3">
        <v>4</v>
      </c>
      <c r="B6" s="22" t="s">
        <v>164</v>
      </c>
      <c r="C6" s="22" t="s">
        <v>165</v>
      </c>
      <c r="D6" s="3"/>
      <c r="E6" s="3"/>
      <c r="F6" s="3">
        <f t="shared" si="0"/>
        <v>0</v>
      </c>
      <c r="G6" s="3"/>
      <c r="H6" s="3" t="s">
        <v>13</v>
      </c>
      <c r="I6" s="3" t="str">
        <f>IF(AND(D6="ΝΑΙ",IF(G6="ΝΑΙ",#REF!="ΝΑΙ")),"ΟΚ","ΑΠΟΡΡΙΠΤΕΤΑΙ")</f>
        <v>ΑΠΟΡΡΙΠΤΕΤΑΙ</v>
      </c>
      <c r="J6" s="3"/>
      <c r="K6" s="3"/>
      <c r="L6" s="3">
        <f t="shared" si="1"/>
        <v>0</v>
      </c>
      <c r="M6" s="3"/>
      <c r="N6" s="3">
        <f t="shared" si="2"/>
        <v>0</v>
      </c>
      <c r="O6" s="3"/>
      <c r="P6" s="3">
        <f t="shared" si="3"/>
        <v>0</v>
      </c>
      <c r="Q6" s="3"/>
      <c r="R6" s="3">
        <f t="shared" si="4"/>
        <v>0</v>
      </c>
      <c r="S6" s="3"/>
      <c r="T6" s="3">
        <f t="shared" si="5"/>
        <v>0</v>
      </c>
      <c r="U6" s="3"/>
      <c r="V6" s="3">
        <f t="shared" si="6"/>
        <v>0</v>
      </c>
      <c r="W6" s="3"/>
      <c r="X6" s="3">
        <f t="shared" si="7"/>
        <v>0</v>
      </c>
      <c r="Y6" s="3"/>
      <c r="Z6" s="3">
        <f t="shared" si="8"/>
        <v>0</v>
      </c>
      <c r="AA6" s="3"/>
      <c r="AB6" s="3">
        <f t="shared" si="9"/>
        <v>0</v>
      </c>
      <c r="AC6" s="3"/>
      <c r="AD6" s="22" t="s">
        <v>166</v>
      </c>
    </row>
    <row r="7" spans="1:30" s="1" customFormat="1" ht="30">
      <c r="A7" s="3">
        <v>5</v>
      </c>
      <c r="B7" s="22" t="s">
        <v>167</v>
      </c>
      <c r="C7" s="22" t="s">
        <v>168</v>
      </c>
      <c r="D7" s="3"/>
      <c r="E7" s="3"/>
      <c r="F7" s="3">
        <f t="shared" si="0"/>
        <v>0</v>
      </c>
      <c r="G7" s="3"/>
      <c r="H7" s="3" t="s">
        <v>13</v>
      </c>
      <c r="I7" s="3" t="str">
        <f>IF(AND(D7="ΝΑΙ",IF(G7="ΝΑΙ",#REF!="ΝΑΙ")),"ΟΚ","ΑΠΟΡΡΙΠΤΕΤΑΙ")</f>
        <v>ΑΠΟΡΡΙΠΤΕΤΑΙ</v>
      </c>
      <c r="J7" s="3"/>
      <c r="K7" s="3"/>
      <c r="L7" s="3">
        <f t="shared" si="1"/>
        <v>0</v>
      </c>
      <c r="M7" s="3"/>
      <c r="N7" s="3">
        <f t="shared" si="2"/>
        <v>0</v>
      </c>
      <c r="O7" s="3"/>
      <c r="P7" s="3">
        <f t="shared" si="3"/>
        <v>0</v>
      </c>
      <c r="Q7" s="3"/>
      <c r="R7" s="3">
        <f t="shared" si="4"/>
        <v>0</v>
      </c>
      <c r="S7" s="3"/>
      <c r="T7" s="3">
        <f t="shared" si="5"/>
        <v>0</v>
      </c>
      <c r="U7" s="3"/>
      <c r="V7" s="3">
        <f t="shared" si="6"/>
        <v>0</v>
      </c>
      <c r="W7" s="3"/>
      <c r="X7" s="3">
        <f t="shared" si="7"/>
        <v>0</v>
      </c>
      <c r="Y7" s="3"/>
      <c r="Z7" s="3">
        <f t="shared" si="8"/>
        <v>0</v>
      </c>
      <c r="AA7" s="3"/>
      <c r="AB7" s="3">
        <f t="shared" si="9"/>
        <v>0</v>
      </c>
      <c r="AC7" s="3"/>
      <c r="AD7" s="22" t="s">
        <v>173</v>
      </c>
    </row>
    <row r="8" spans="1:30" s="1" customFormat="1" ht="30">
      <c r="A8" s="3">
        <v>6</v>
      </c>
      <c r="B8" s="22" t="s">
        <v>170</v>
      </c>
      <c r="C8" s="22" t="s">
        <v>171</v>
      </c>
      <c r="D8" s="3"/>
      <c r="E8" s="3"/>
      <c r="F8" s="3">
        <f t="shared" si="0"/>
        <v>0</v>
      </c>
      <c r="G8" s="3"/>
      <c r="H8" s="3" t="s">
        <v>13</v>
      </c>
      <c r="I8" s="3" t="str">
        <f>IF(AND(D8="ΝΑΙ",IF(G8="ΝΑΙ",#REF!="ΝΑΙ")),"ΟΚ","ΑΠΟΡΡΙΠΤΕΤΑΙ")</f>
        <v>ΑΠΟΡΡΙΠΤΕΤΑΙ</v>
      </c>
      <c r="J8" s="3"/>
      <c r="K8" s="3"/>
      <c r="L8" s="3">
        <f t="shared" si="1"/>
        <v>0</v>
      </c>
      <c r="M8" s="3"/>
      <c r="N8" s="3">
        <f t="shared" si="2"/>
        <v>0</v>
      </c>
      <c r="O8" s="3"/>
      <c r="P8" s="3">
        <f t="shared" si="3"/>
        <v>0</v>
      </c>
      <c r="Q8" s="3"/>
      <c r="R8" s="3">
        <f t="shared" si="4"/>
        <v>0</v>
      </c>
      <c r="S8" s="3"/>
      <c r="T8" s="3">
        <f t="shared" si="5"/>
        <v>0</v>
      </c>
      <c r="U8" s="3"/>
      <c r="V8" s="3">
        <f t="shared" si="6"/>
        <v>0</v>
      </c>
      <c r="W8" s="3"/>
      <c r="X8" s="3">
        <f t="shared" si="7"/>
        <v>0</v>
      </c>
      <c r="Y8" s="3"/>
      <c r="Z8" s="3">
        <f t="shared" si="8"/>
        <v>0</v>
      </c>
      <c r="AA8" s="3"/>
      <c r="AB8" s="3">
        <f t="shared" si="9"/>
        <v>0</v>
      </c>
      <c r="AC8" s="3"/>
      <c r="AD8" s="22" t="s">
        <v>172</v>
      </c>
    </row>
    <row r="9" spans="1:30" s="1" customFormat="1" ht="30">
      <c r="A9" s="3">
        <v>7</v>
      </c>
      <c r="B9" s="22" t="s">
        <v>174</v>
      </c>
      <c r="C9" s="22" t="s">
        <v>175</v>
      </c>
      <c r="D9" s="3"/>
      <c r="E9" s="3"/>
      <c r="F9" s="3">
        <f t="shared" si="0"/>
        <v>0</v>
      </c>
      <c r="G9" s="3"/>
      <c r="H9" s="3" t="s">
        <v>13</v>
      </c>
      <c r="I9" s="3" t="str">
        <f>IF(AND(D9="ΝΑΙ",IF(G9="ΝΑΙ",#REF!="ΝΑΙ")),"ΟΚ","ΑΠΟΡΡΙΠΤΕΤΑΙ")</f>
        <v>ΑΠΟΡΡΙΠΤΕΤΑΙ</v>
      </c>
      <c r="J9" s="3"/>
      <c r="K9" s="3"/>
      <c r="L9" s="3">
        <f t="shared" si="1"/>
        <v>0</v>
      </c>
      <c r="M9" s="3"/>
      <c r="N9" s="3">
        <f t="shared" si="2"/>
        <v>0</v>
      </c>
      <c r="O9" s="3"/>
      <c r="P9" s="3">
        <f t="shared" si="3"/>
        <v>0</v>
      </c>
      <c r="Q9" s="3"/>
      <c r="R9" s="3">
        <f t="shared" si="4"/>
        <v>0</v>
      </c>
      <c r="S9" s="3"/>
      <c r="T9" s="3">
        <f t="shared" si="5"/>
        <v>0</v>
      </c>
      <c r="U9" s="3"/>
      <c r="V9" s="3">
        <f t="shared" si="6"/>
        <v>0</v>
      </c>
      <c r="W9" s="3"/>
      <c r="X9" s="3">
        <f t="shared" si="7"/>
        <v>0</v>
      </c>
      <c r="Y9" s="3"/>
      <c r="Z9" s="3">
        <f t="shared" si="8"/>
        <v>0</v>
      </c>
      <c r="AA9" s="3"/>
      <c r="AB9" s="3">
        <f t="shared" si="9"/>
        <v>0</v>
      </c>
      <c r="AC9" s="3"/>
      <c r="AD9" s="22" t="s">
        <v>160</v>
      </c>
    </row>
  </sheetData>
  <mergeCells count="4">
    <mergeCell ref="A1:C1"/>
    <mergeCell ref="A2:C2"/>
    <mergeCell ref="D2:I2"/>
    <mergeCell ref="L2:AD2"/>
  </mergeCells>
  <dataValidations count="5">
    <dataValidation type="decimal" allowBlank="1" showInputMessage="1" showErrorMessage="1" sqref="E3:E9">
      <formula1>5</formula1>
      <formula2>10</formula2>
    </dataValidation>
    <dataValidation type="list" allowBlank="1" showInputMessage="1" showErrorMessage="1" sqref="J3:K9 S3:S9 W3:W9 U3:U9 G3:G9 D3:D9 Y3:Y9 Q3:Q9 M3:M9 O3:O9">
      <formula1>#REF!</formula1>
    </dataValidation>
    <dataValidation type="whole" allowBlank="1" showInputMessage="1" showErrorMessage="1" errorTitle="ΠΡΟΣΟΧΗ!" error="ΑΠΟ 1 ΕΩΣ 24 ΜΗΝΕΣ" sqref="AA3:AA9">
      <formula1>1</formula1>
      <formula2>24</formula2>
    </dataValidation>
    <dataValidation type="whole" allowBlank="1" showInputMessage="1" showErrorMessage="1" errorTitle="ΠΡΟΣΟΧΗ!" error="ΑΠΟ 1 ΕΩΣ 84 ΜΗΝΕΣ" sqref="AC3:AC9">
      <formula1>1</formula1>
      <formula2>84</formula2>
    </dataValidation>
    <dataValidation type="list" allowBlank="1" showInputMessage="1" showErrorMessage="1" sqref="H3:H9">
      <formula1>$AH$3:$AH$4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ΠΕ26A_ΠΡΟΣΛΗΠΤΕΟΣ</vt:lpstr>
      <vt:lpstr>ΠΕ 26α ΓΕΝΙΚΗ ΚΑΤΑΤΑΞΗ</vt:lpstr>
      <vt:lpstr>ΠΕ26A_ΑΠΟΡΡΙΠΤΕΟΙ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 </cp:lastModifiedBy>
  <cp:lastPrinted>2018-07-11T08:00:05Z</cp:lastPrinted>
  <dcterms:created xsi:type="dcterms:W3CDTF">2017-10-23T05:29:48Z</dcterms:created>
  <dcterms:modified xsi:type="dcterms:W3CDTF">2018-11-26T10:20:10Z</dcterms:modified>
</cp:coreProperties>
</file>