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ΠΕ25_ΠΡΟΣΛΗΠΤΕΟΣ" sheetId="7" r:id="rId1"/>
    <sheet name="ΠΕ 25_ΓΕΝ ΚΑΤΑΤΑΞΗ ΧΩΡΙΣ ΕΜΠΕΙΡ" sheetId="4" r:id="rId2"/>
    <sheet name="ΠΕ25_ΑΠΟΡΡΙΠΤΕΟΙ" sheetId="5" r:id="rId3"/>
  </sheets>
  <calcPr calcId="125725"/>
</workbook>
</file>

<file path=xl/calcChain.xml><?xml version="1.0" encoding="utf-8"?>
<calcChain xmlns="http://schemas.openxmlformats.org/spreadsheetml/2006/main">
  <c r="AE4" i="7"/>
  <c r="AC4"/>
  <c r="AA4"/>
  <c r="Y4"/>
  <c r="W4"/>
  <c r="U4"/>
  <c r="S4"/>
  <c r="Q4"/>
  <c r="O4"/>
  <c r="L4"/>
  <c r="H4"/>
  <c r="AC12" i="5"/>
  <c r="AA12"/>
  <c r="Y12"/>
  <c r="W12"/>
  <c r="U12"/>
  <c r="S12"/>
  <c r="Q12"/>
  <c r="O12"/>
  <c r="M12"/>
  <c r="J12"/>
  <c r="F12"/>
  <c r="AD12" s="1"/>
  <c r="AC11"/>
  <c r="AA11"/>
  <c r="Y11"/>
  <c r="W11"/>
  <c r="U11"/>
  <c r="S11"/>
  <c r="Q11"/>
  <c r="O11"/>
  <c r="M11"/>
  <c r="J11"/>
  <c r="F11"/>
  <c r="AC10"/>
  <c r="AA10"/>
  <c r="Y10"/>
  <c r="W10"/>
  <c r="U10"/>
  <c r="S10"/>
  <c r="Q10"/>
  <c r="O10"/>
  <c r="M10"/>
  <c r="J10"/>
  <c r="F10"/>
  <c r="AC9"/>
  <c r="AA9"/>
  <c r="Y9"/>
  <c r="W9"/>
  <c r="U9"/>
  <c r="S9"/>
  <c r="Q9"/>
  <c r="O9"/>
  <c r="M9"/>
  <c r="J9"/>
  <c r="F9"/>
  <c r="AC8"/>
  <c r="AA8"/>
  <c r="Y8"/>
  <c r="W8"/>
  <c r="U8"/>
  <c r="S8"/>
  <c r="Q8"/>
  <c r="O8"/>
  <c r="M8"/>
  <c r="J8"/>
  <c r="F8"/>
  <c r="AC7"/>
  <c r="AA7"/>
  <c r="Y7"/>
  <c r="W7"/>
  <c r="U7"/>
  <c r="S7"/>
  <c r="Q7"/>
  <c r="O7"/>
  <c r="M7"/>
  <c r="J7"/>
  <c r="F7"/>
  <c r="AD7" s="1"/>
  <c r="AC6"/>
  <c r="AA6"/>
  <c r="Y6"/>
  <c r="W6"/>
  <c r="U6"/>
  <c r="S6"/>
  <c r="Q6"/>
  <c r="O6"/>
  <c r="M6"/>
  <c r="J6"/>
  <c r="F6"/>
  <c r="AC5"/>
  <c r="AA5"/>
  <c r="Y5"/>
  <c r="W5"/>
  <c r="U5"/>
  <c r="S5"/>
  <c r="Q5"/>
  <c r="O5"/>
  <c r="M5"/>
  <c r="J5"/>
  <c r="F5"/>
  <c r="AC4"/>
  <c r="AA4"/>
  <c r="Y4"/>
  <c r="W4"/>
  <c r="U4"/>
  <c r="S4"/>
  <c r="Q4"/>
  <c r="O4"/>
  <c r="M4"/>
  <c r="J4"/>
  <c r="F4"/>
  <c r="AD6" l="1"/>
  <c r="AD10"/>
  <c r="AD4"/>
  <c r="AD5"/>
  <c r="AD9"/>
  <c r="AD11"/>
  <c r="AF4" i="7"/>
  <c r="AA7" i="4"/>
  <c r="AA21"/>
  <c r="AA10"/>
  <c r="AA18"/>
  <c r="AA37"/>
  <c r="AA4"/>
  <c r="AA20"/>
  <c r="AA30"/>
  <c r="AA14"/>
  <c r="AA5"/>
  <c r="AA8"/>
  <c r="AA33"/>
  <c r="AA34"/>
  <c r="AA31"/>
  <c r="AA13"/>
  <c r="AA27"/>
  <c r="AA12"/>
  <c r="AA6"/>
  <c r="AA9"/>
  <c r="AA22"/>
  <c r="AA38"/>
  <c r="AA35"/>
  <c r="AA19"/>
  <c r="AA36"/>
  <c r="AA23"/>
  <c r="AA28"/>
  <c r="AA29"/>
  <c r="AA17"/>
  <c r="AA15"/>
  <c r="AA32"/>
  <c r="AA11"/>
  <c r="AA16"/>
  <c r="AA25"/>
  <c r="AA26"/>
  <c r="AA24"/>
  <c r="Y24"/>
  <c r="W24"/>
  <c r="U24"/>
  <c r="S24"/>
  <c r="Q24"/>
  <c r="O24"/>
  <c r="AE17" l="1"/>
  <c r="AC17"/>
  <c r="Y17"/>
  <c r="W17"/>
  <c r="U17"/>
  <c r="S17"/>
  <c r="Q17"/>
  <c r="O17"/>
  <c r="L17"/>
  <c r="H17"/>
  <c r="H12"/>
  <c r="L12"/>
  <c r="O12"/>
  <c r="Q12"/>
  <c r="S12"/>
  <c r="U12"/>
  <c r="W12"/>
  <c r="Y12"/>
  <c r="AC12"/>
  <c r="AE12"/>
  <c r="AE34"/>
  <c r="AC34"/>
  <c r="Y34"/>
  <c r="W34"/>
  <c r="U34"/>
  <c r="S34"/>
  <c r="Q34"/>
  <c r="O34"/>
  <c r="L34"/>
  <c r="H34"/>
  <c r="AE10"/>
  <c r="AC10"/>
  <c r="Y10"/>
  <c r="W10"/>
  <c r="U10"/>
  <c r="S10"/>
  <c r="Q10"/>
  <c r="O10"/>
  <c r="L10"/>
  <c r="H10"/>
  <c r="AE21"/>
  <c r="AC21"/>
  <c r="Y21"/>
  <c r="W21"/>
  <c r="U21"/>
  <c r="S21"/>
  <c r="Q21"/>
  <c r="O21"/>
  <c r="L21"/>
  <c r="H21"/>
  <c r="H14"/>
  <c r="L14"/>
  <c r="O14"/>
  <c r="Q14"/>
  <c r="S14"/>
  <c r="U14"/>
  <c r="W14"/>
  <c r="Y14"/>
  <c r="AC14"/>
  <c r="AE14"/>
  <c r="H5"/>
  <c r="L5"/>
  <c r="O5"/>
  <c r="Q5"/>
  <c r="S5"/>
  <c r="U5"/>
  <c r="W5"/>
  <c r="Y5"/>
  <c r="AC5"/>
  <c r="AE5"/>
  <c r="H8"/>
  <c r="L8"/>
  <c r="O8"/>
  <c r="Q8"/>
  <c r="S8"/>
  <c r="U8"/>
  <c r="W8"/>
  <c r="Y8"/>
  <c r="AC8"/>
  <c r="AE8"/>
  <c r="H33"/>
  <c r="L33"/>
  <c r="O33"/>
  <c r="Q33"/>
  <c r="S33"/>
  <c r="U33"/>
  <c r="W33"/>
  <c r="Y33"/>
  <c r="AC33"/>
  <c r="AE33"/>
  <c r="H31"/>
  <c r="L31"/>
  <c r="O31"/>
  <c r="Q31"/>
  <c r="S31"/>
  <c r="U31"/>
  <c r="W31"/>
  <c r="Y31"/>
  <c r="AC31"/>
  <c r="AE31"/>
  <c r="H13"/>
  <c r="L13"/>
  <c r="O13"/>
  <c r="Q13"/>
  <c r="S13"/>
  <c r="U13"/>
  <c r="W13"/>
  <c r="Y13"/>
  <c r="AC13"/>
  <c r="AE13"/>
  <c r="H27"/>
  <c r="L27"/>
  <c r="O27"/>
  <c r="Q27"/>
  <c r="S27"/>
  <c r="U27"/>
  <c r="W27"/>
  <c r="Y27"/>
  <c r="AC27"/>
  <c r="AE27"/>
  <c r="H6"/>
  <c r="L6"/>
  <c r="O6"/>
  <c r="Q6"/>
  <c r="S6"/>
  <c r="U6"/>
  <c r="W6"/>
  <c r="Y6"/>
  <c r="AC6"/>
  <c r="AE6"/>
  <c r="H9"/>
  <c r="L9"/>
  <c r="O9"/>
  <c r="Q9"/>
  <c r="S9"/>
  <c r="U9"/>
  <c r="W9"/>
  <c r="Y9"/>
  <c r="AC9"/>
  <c r="AE9"/>
  <c r="H22"/>
  <c r="L22"/>
  <c r="O22"/>
  <c r="Q22"/>
  <c r="S22"/>
  <c r="U22"/>
  <c r="W22"/>
  <c r="Y22"/>
  <c r="AC22"/>
  <c r="AE22"/>
  <c r="H38"/>
  <c r="L38"/>
  <c r="O38"/>
  <c r="Q38"/>
  <c r="S38"/>
  <c r="U38"/>
  <c r="W38"/>
  <c r="Y38"/>
  <c r="AC38"/>
  <c r="AE38"/>
  <c r="H35"/>
  <c r="L35"/>
  <c r="O35"/>
  <c r="Q35"/>
  <c r="S35"/>
  <c r="U35"/>
  <c r="W35"/>
  <c r="Y35"/>
  <c r="AC35"/>
  <c r="AE35"/>
  <c r="H19"/>
  <c r="L19"/>
  <c r="O19"/>
  <c r="Q19"/>
  <c r="S19"/>
  <c r="U19"/>
  <c r="W19"/>
  <c r="Y19"/>
  <c r="AC19"/>
  <c r="AE19"/>
  <c r="H36"/>
  <c r="L36"/>
  <c r="O36"/>
  <c r="Q36"/>
  <c r="S36"/>
  <c r="U36"/>
  <c r="W36"/>
  <c r="Y36"/>
  <c r="AC36"/>
  <c r="AE36"/>
  <c r="H23"/>
  <c r="L23"/>
  <c r="O23"/>
  <c r="Q23"/>
  <c r="S23"/>
  <c r="U23"/>
  <c r="W23"/>
  <c r="Y23"/>
  <c r="AC23"/>
  <c r="AE23"/>
  <c r="H28"/>
  <c r="L28"/>
  <c r="O28"/>
  <c r="Q28"/>
  <c r="S28"/>
  <c r="U28"/>
  <c r="W28"/>
  <c r="Y28"/>
  <c r="AC28"/>
  <c r="AE28"/>
  <c r="H29"/>
  <c r="L29"/>
  <c r="O29"/>
  <c r="Q29"/>
  <c r="S29"/>
  <c r="U29"/>
  <c r="W29"/>
  <c r="Y29"/>
  <c r="AC29"/>
  <c r="AE29"/>
  <c r="H15"/>
  <c r="L15"/>
  <c r="O15"/>
  <c r="Q15"/>
  <c r="S15"/>
  <c r="U15"/>
  <c r="W15"/>
  <c r="Y15"/>
  <c r="AC15"/>
  <c r="AE15"/>
  <c r="H32"/>
  <c r="L32"/>
  <c r="O32"/>
  <c r="Q32"/>
  <c r="S32"/>
  <c r="U32"/>
  <c r="W32"/>
  <c r="Y32"/>
  <c r="AC32"/>
  <c r="AE32"/>
  <c r="H11"/>
  <c r="L11"/>
  <c r="O11"/>
  <c r="Q11"/>
  <c r="S11"/>
  <c r="U11"/>
  <c r="W11"/>
  <c r="Y11"/>
  <c r="AC11"/>
  <c r="AE11"/>
  <c r="H16"/>
  <c r="L16"/>
  <c r="O16"/>
  <c r="Q16"/>
  <c r="S16"/>
  <c r="U16"/>
  <c r="W16"/>
  <c r="Y16"/>
  <c r="AC16"/>
  <c r="AE16"/>
  <c r="H25"/>
  <c r="L25"/>
  <c r="O25"/>
  <c r="Q25"/>
  <c r="S25"/>
  <c r="U25"/>
  <c r="W25"/>
  <c r="Y25"/>
  <c r="AC25"/>
  <c r="AE25"/>
  <c r="H26"/>
  <c r="L26"/>
  <c r="O26"/>
  <c r="Q26"/>
  <c r="S26"/>
  <c r="U26"/>
  <c r="W26"/>
  <c r="Y26"/>
  <c r="AC26"/>
  <c r="AE26"/>
  <c r="AC7"/>
  <c r="AC18"/>
  <c r="AC37"/>
  <c r="AC4"/>
  <c r="AC20"/>
  <c r="AC30"/>
  <c r="AC24"/>
  <c r="W7"/>
  <c r="W18"/>
  <c r="W37"/>
  <c r="W4"/>
  <c r="W20"/>
  <c r="W30"/>
  <c r="L7"/>
  <c r="L18"/>
  <c r="L37"/>
  <c r="L4"/>
  <c r="L20"/>
  <c r="L30"/>
  <c r="L24"/>
  <c r="Y20"/>
  <c r="Y30"/>
  <c r="Y7"/>
  <c r="Y18"/>
  <c r="Y37"/>
  <c r="Y4"/>
  <c r="AE7"/>
  <c r="AE18"/>
  <c r="AE37"/>
  <c r="AE4"/>
  <c r="AE20"/>
  <c r="AE30"/>
  <c r="AE24"/>
  <c r="Q7"/>
  <c r="Q18"/>
  <c r="Q37"/>
  <c r="Q4"/>
  <c r="Q20"/>
  <c r="Q30"/>
  <c r="S7"/>
  <c r="S18"/>
  <c r="S37"/>
  <c r="S4"/>
  <c r="S20"/>
  <c r="S30"/>
  <c r="U7"/>
  <c r="U18"/>
  <c r="U37"/>
  <c r="U4"/>
  <c r="U20"/>
  <c r="U30"/>
  <c r="O7"/>
  <c r="O18"/>
  <c r="O37"/>
  <c r="O4"/>
  <c r="O20"/>
  <c r="O30"/>
  <c r="H7"/>
  <c r="H18"/>
  <c r="H37"/>
  <c r="H4"/>
  <c r="H20"/>
  <c r="H30"/>
  <c r="H24"/>
  <c r="AF21" l="1"/>
  <c r="AF10"/>
  <c r="AF12"/>
  <c r="AF34"/>
  <c r="AF30"/>
  <c r="AF4"/>
  <c r="AF11"/>
  <c r="AF17"/>
  <c r="AF32"/>
  <c r="AF15"/>
  <c r="AF29"/>
  <c r="AF23"/>
  <c r="AF19"/>
  <c r="AF35"/>
  <c r="AF22"/>
  <c r="AF9"/>
  <c r="AF27"/>
  <c r="AF31"/>
  <c r="AF8"/>
  <c r="AF14"/>
  <c r="AF28"/>
  <c r="AF36"/>
  <c r="AF38"/>
  <c r="AF6"/>
  <c r="AF13"/>
  <c r="AF33"/>
  <c r="AF5"/>
  <c r="AF18"/>
  <c r="AF24"/>
  <c r="AF20"/>
  <c r="AF37"/>
  <c r="AF7"/>
  <c r="AF25"/>
  <c r="AF26"/>
  <c r="AF16"/>
</calcChain>
</file>

<file path=xl/sharedStrings.xml><?xml version="1.0" encoding="utf-8"?>
<sst xmlns="http://schemas.openxmlformats.org/spreadsheetml/2006/main" count="519" uniqueCount="189">
  <si>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</si>
  <si>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</si>
  <si>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</si>
  <si>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</si>
  <si>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</si>
  <si>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</si>
  <si>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</si>
  <si>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</si>
  <si>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</si>
  <si>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</si>
  <si>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</si>
  <si>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</si>
  <si>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</si>
  <si>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</si>
  <si>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007)</t>
  </si>
  <si>
    <t>ΕΠΑΓΓΕΛΜΑΤΙΚΗ ΤΑΥΤΟΤΗΤΑ ΛΟΓΙΣΤΗ Β΄ ΤΑΞΗΣ (κωδ. 141)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</si>
  <si>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</si>
  <si>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</si>
  <si>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</si>
  <si>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</si>
  <si>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</si>
  <si>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</si>
  <si>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</si>
  <si>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</si>
  <si>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</si>
  <si>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</si>
  <si>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</si>
  <si>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ΠΡΟΣΘΕΤΑ - ΜΟΡΙΟΔΟΤΟΥΜΕΝΑ ΠΡΟΣΟΝΤΑ</t>
  </si>
  <si>
    <t>ΑΡΙΘΜΟΣ ΠΡΩΤΟΚΟΛΛΟΥ ΑΙΤΗΣΗΣ</t>
  </si>
  <si>
    <t>1500/01-10-2018</t>
  </si>
  <si>
    <t>ΑΛΑΜΑΝΤΑΡΙΩΤΗΣ</t>
  </si>
  <si>
    <t>ΔΗΜΗΤΡΙΟΣ</t>
  </si>
  <si>
    <t>485/25-09-2018</t>
  </si>
  <si>
    <t>ΒΛΑΧΟΥΔΗ</t>
  </si>
  <si>
    <t>ΖΩΗ</t>
  </si>
  <si>
    <t>2184/01-10-2018</t>
  </si>
  <si>
    <t>ΔΑΔΙΩΤΗ</t>
  </si>
  <si>
    <t>ΟΛΓΑ</t>
  </si>
  <si>
    <t>1111/28-09-2018</t>
  </si>
  <si>
    <t>ΔΑΣΚΑΛΟΠΟΥΛΟΥ</t>
  </si>
  <si>
    <t>ΜΑΡΙΑ</t>
  </si>
  <si>
    <t>514/25-09-2018</t>
  </si>
  <si>
    <t>ΔΕΛΟΥΔΗ</t>
  </si>
  <si>
    <t>ΚΑΛΛΙΟΠΗ</t>
  </si>
  <si>
    <t>201/21-09-2018</t>
  </si>
  <si>
    <t>ΔΗΜΗΤΡΟΥΛΑΣ</t>
  </si>
  <si>
    <t>ΝΙΚΗΤΑΣ</t>
  </si>
  <si>
    <t>101/19-09-2018</t>
  </si>
  <si>
    <t>ΔΗΜΟΣ</t>
  </si>
  <si>
    <t>ΚΩΝΣΤΑΝΤΙΝΟΣ</t>
  </si>
  <si>
    <t>1309/28-09-2018</t>
  </si>
  <si>
    <t>1899/01-10-2018</t>
  </si>
  <si>
    <t>ΖΩΡΖΟΣ</t>
  </si>
  <si>
    <t>ΙΑΚΩΒΟΣ</t>
  </si>
  <si>
    <t>1385/28-09-2018</t>
  </si>
  <si>
    <t>ΖΩΡΖΟΥ</t>
  </si>
  <si>
    <t>496/25-09-2018</t>
  </si>
  <si>
    <t>ΗΛΙΟΠΟΥΛΟΥ</t>
  </si>
  <si>
    <t>ΑΦΡΟΔΙΤΗ</t>
  </si>
  <si>
    <t>2581/05-10-2018</t>
  </si>
  <si>
    <t>ΕΛΕΥΘΕΡΙΑ</t>
  </si>
  <si>
    <t>130/20-09-2018</t>
  </si>
  <si>
    <t>ΚΙΤΣΙΚΟΥΔΗ</t>
  </si>
  <si>
    <t>692/26-09-2018</t>
  </si>
  <si>
    <t>ΚΟΥΛΟΥΡΗΣ</t>
  </si>
  <si>
    <t>379/24-09-2018</t>
  </si>
  <si>
    <t>ΛΕΛΟΒΙΤΗ</t>
  </si>
  <si>
    <t>ΣΟΦΙΑ</t>
  </si>
  <si>
    <t>1252/28-09-2018</t>
  </si>
  <si>
    <t>ΛΙΑΚΟΠΟΥΛΟΥ</t>
  </si>
  <si>
    <t>ΑΙΚΑΤΕΡΙΝΗ</t>
  </si>
  <si>
    <t>1298/28-09-2018</t>
  </si>
  <si>
    <t>ΜΟΥΤΟΣ</t>
  </si>
  <si>
    <t>ΝΙΚΟΛΑΟΣ</t>
  </si>
  <si>
    <t>1222/28-09-2018</t>
  </si>
  <si>
    <t>374/24-09-2018 (Σχετ. αίτηση 146/20-09-2018)</t>
  </si>
  <si>
    <t>ΝΙΚΟΛΟΠΟΥΛΟΥ</t>
  </si>
  <si>
    <t>2491/02-10-2018</t>
  </si>
  <si>
    <t>ΝΙΚΟΛΟΥΖΟΥ</t>
  </si>
  <si>
    <t>ΕΛΕΝΗ</t>
  </si>
  <si>
    <t>1046/27-09-2018</t>
  </si>
  <si>
    <t>ΟΙΚΟΝΟΜΟΥ</t>
  </si>
  <si>
    <t>ΣΩΤΗΡΙΑ</t>
  </si>
  <si>
    <t>1494/01-10-2018</t>
  </si>
  <si>
    <t>1147/28-09-2018</t>
  </si>
  <si>
    <t>ΠΑΠΑΤΖΕΛΟΣ</t>
  </si>
  <si>
    <t>390/24-09-2018</t>
  </si>
  <si>
    <t>ΠΑΣΧΑΛΙΔΟΥ</t>
  </si>
  <si>
    <t>ΕΙΡΗΝΗ</t>
  </si>
  <si>
    <t>1937/01-10-2018</t>
  </si>
  <si>
    <t>ΠΛΙΑΤΣΙΚΑΣ</t>
  </si>
  <si>
    <t>1793/01-10-2018</t>
  </si>
  <si>
    <t>ΡΟΔΟΥΣΗ</t>
  </si>
  <si>
    <t>737/26-09-2018</t>
  </si>
  <si>
    <t>ΣΑΛΑΒΑΤΗ</t>
  </si>
  <si>
    <t>105/19-09-2018</t>
  </si>
  <si>
    <t>1109/28-09-2018</t>
  </si>
  <si>
    <t>ΣΙΝΟΓΕΩΡΓΟΥ</t>
  </si>
  <si>
    <t>ΘΕΟΔΩΡΑ</t>
  </si>
  <si>
    <t>1658/01-10-2018</t>
  </si>
  <si>
    <t>ΣΤΕΦΑΝΟΠΟΥΛΟΣ</t>
  </si>
  <si>
    <t>ΑΝΔΡΕΑΣ</t>
  </si>
  <si>
    <t>1166/28-09-2018</t>
  </si>
  <si>
    <t>ΤΑΚΤΙΚΟΥ</t>
  </si>
  <si>
    <t>ΒΙΚΤΩΡΙΑ</t>
  </si>
  <si>
    <t>1379/28-09-2018</t>
  </si>
  <si>
    <t>ΤΡΙΚΟΥΠΗ</t>
  </si>
  <si>
    <t>ΑΝΝΑ</t>
  </si>
  <si>
    <t>2291/02-10-2018</t>
  </si>
  <si>
    <t>ΤΡΙΚΟΥΠΗΣ</t>
  </si>
  <si>
    <t>ΓΕΩΡΓΙΟΣ</t>
  </si>
  <si>
    <t>1887/01-10-2018</t>
  </si>
  <si>
    <t>ΦΟΥΝΤΑ</t>
  </si>
  <si>
    <t>ΑΝΑΣΤΑΣΙΑ</t>
  </si>
  <si>
    <t>51/19-9-2018</t>
  </si>
  <si>
    <t>**4321</t>
  </si>
  <si>
    <t>976/27-09-2018</t>
  </si>
  <si>
    <t>**8472</t>
  </si>
  <si>
    <t>1441/28-9-2018</t>
  </si>
  <si>
    <t>ΓΙΑΝΝΕΛΟΥ</t>
  </si>
  <si>
    <t>ΗΛΙΑΝΑ</t>
  </si>
  <si>
    <t>2524/2-10-2018</t>
  </si>
  <si>
    <t>ΓΡΑΜΜΑΤΙΚΟΥ</t>
  </si>
  <si>
    <t>ΔΑΦΝΗ</t>
  </si>
  <si>
    <t>2353/2-10-2018</t>
  </si>
  <si>
    <t>845/27-9-2018</t>
  </si>
  <si>
    <t>ΚΑΡΑΓΙΑΝΝΙΔΗΣ</t>
  </si>
  <si>
    <t>ΠΑΝΑΓΙΩΤΗΣ</t>
  </si>
  <si>
    <t>2277/1-10-2018</t>
  </si>
  <si>
    <t>1852/1-10-2018</t>
  </si>
  <si>
    <t>**6314</t>
  </si>
  <si>
    <t>ΛΙΑΜΠΑ</t>
  </si>
  <si>
    <t>ΑΘΗΝΑ</t>
  </si>
  <si>
    <t>2427/2-10-2018</t>
  </si>
  <si>
    <t>ΣΑΚΟΓΛΟΥ</t>
  </si>
  <si>
    <t>ΑΙΤΗΣΗ ΣΕ ΔΥΟ ΕΙΔΙΚΟΤΗΤΕΣ 26Α, 25.
ΑΞΙΟΛΟΓΗΘΗΚΕ ΣΤΟ 26Α</t>
  </si>
  <si>
    <t>ΑΙΤΗΣΗ ΣΕ ΔΥΟ ΕΙΔΙΚΟΤΗΤΕΣ 26Γ, 25, 26Δ, 26Β.
ΑΞΙΟΛΟΓΗΘΗΚΕ ΣΤΟ 26Γ, 26Δ, 26Β.</t>
  </si>
  <si>
    <t>ΑΔΤ</t>
  </si>
  <si>
    <t>**4532</t>
  </si>
  <si>
    <t>1935/01-10-2018
2574/04-10-2018</t>
  </si>
  <si>
    <t>**0290</t>
  </si>
  <si>
    <t>**7191</t>
  </si>
  <si>
    <t>ΌΧΙ</t>
  </si>
  <si>
    <t>**6149</t>
  </si>
  <si>
    <t>**7431</t>
  </si>
  <si>
    <t>**7124</t>
  </si>
  <si>
    <t>**1480</t>
  </si>
  <si>
    <t>**2293</t>
  </si>
  <si>
    <t>**1845</t>
  </si>
  <si>
    <t>**4989</t>
  </si>
  <si>
    <t>**0561</t>
  </si>
  <si>
    <t>**9510</t>
  </si>
  <si>
    <t>ΝΙΚΟΛΕΤΑ</t>
  </si>
  <si>
    <t>**3335</t>
  </si>
  <si>
    <t>**8875</t>
  </si>
  <si>
    <t>**8112</t>
  </si>
  <si>
    <t>**6078</t>
  </si>
  <si>
    <t>**1563</t>
  </si>
  <si>
    <t>**1814</t>
  </si>
  <si>
    <t>**8202</t>
  </si>
  <si>
    <t>**9660</t>
  </si>
  <si>
    <t>**7855</t>
  </si>
  <si>
    <t>**6229</t>
  </si>
  <si>
    <t>**8223</t>
  </si>
  <si>
    <t>**8695</t>
  </si>
  <si>
    <t>**8014</t>
  </si>
  <si>
    <t>**7118</t>
  </si>
  <si>
    <t>**6807</t>
  </si>
  <si>
    <t>**2569</t>
  </si>
  <si>
    <t>**1159</t>
  </si>
  <si>
    <t>**0022</t>
  </si>
  <si>
    <t>ΒΑΣΙΛΕΙΟΣ</t>
  </si>
  <si>
    <t>**4275</t>
  </si>
  <si>
    <t>**2090</t>
  </si>
  <si>
    <t>**8919</t>
  </si>
  <si>
    <t>**3546</t>
  </si>
  <si>
    <t>**5698</t>
  </si>
  <si>
    <t>**9052</t>
  </si>
  <si>
    <t>**9486</t>
  </si>
  <si>
    <t>**6949</t>
  </si>
  <si>
    <t>**0029</t>
  </si>
  <si>
    <t>**5382</t>
  </si>
  <si>
    <t>**2026</t>
  </si>
  <si>
    <t>ΑΙΤΙΟΛΟΓΙΑ ΑΠΟΡΡΙΨΗΣ</t>
  </si>
  <si>
    <t>ΠΕ25 - ΟΙΚΟΝΟΜΙΚΟΥ
ΠΡΟΣΩΡΙΝΟΣ ΠΙΝΑΚΑΣ ΑΠΟΡΡΙΠΤΕΩΝ</t>
  </si>
  <si>
    <t>ΠΕ25 - ΟΙΚΟΝΟΜΙΚΟΥ
ΠΡΟΣΩΡΙΝΟΣ ΠΙΝΑΚΑΣ ΓΕΝΙΚΗΣ ΚΑΤΑΤΑΞΗΣ (ΧΩΡΙΣ ΓΕΝΙΚΗ ΕΜΠΕΙΡΙΑ)</t>
  </si>
  <si>
    <t xml:space="preserve">
141</t>
  </si>
  <si>
    <t>ΠΑΡΑΤΗΡΗΣΕΙΣ</t>
  </si>
  <si>
    <t>ΠΕ25 - ΟΙΚΟΝΟΜΙΚΟΥ
ΠΡΟΣΩΡΙΝΟΣ ΠΙΝΑΚΑΣ ΠΡΟΣΛΗΠΤΕΟΥ
(ΜΙΑ ΘΕΣΗ ΧΩΡΙΣ ΓΕΝΙΚΗ ΕΜΠΕΙΡΙΑ)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</si>
</sst>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"/>
  <sheetViews>
    <sheetView tabSelected="1" topLeftCell="X1" workbookViewId="0">
      <selection activeCell="AI8" sqref="AI8"/>
    </sheetView>
  </sheetViews>
  <sheetFormatPr defaultRowHeight="15"/>
  <cols>
    <col min="1" max="1" width="4.85546875" style="1" customWidth="1"/>
    <col min="2" max="3" width="15.28515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2" style="1" customWidth="1"/>
    <col min="23" max="23" width="7.28515625" style="1" customWidth="1"/>
    <col min="24" max="24" width="10.28515625" style="1" customWidth="1"/>
    <col min="25" max="25" width="7.28515625" style="1" customWidth="1"/>
    <col min="26" max="26" width="14.28515625" style="1" customWidth="1"/>
    <col min="27" max="27" width="7.28515625" style="1" customWidth="1"/>
    <col min="28" max="28" width="14.28515625" style="1" customWidth="1"/>
    <col min="29" max="29" width="7.28515625" style="1" customWidth="1"/>
    <col min="30" max="30" width="17.140625" style="1" customWidth="1"/>
    <col min="31" max="31" width="7.85546875" style="1" customWidth="1"/>
    <col min="32" max="32" width="9.5703125" style="1" customWidth="1"/>
    <col min="33" max="33" width="25.140625" style="1" bestFit="1" customWidth="1"/>
    <col min="34" max="41" width="9.140625" style="1"/>
    <col min="42" max="43" width="9.140625" style="1" hidden="1" customWidth="1"/>
    <col min="44" max="16384" width="9.140625" style="1"/>
  </cols>
  <sheetData>
    <row r="1" spans="1:43" ht="60" customHeight="1">
      <c r="A1" s="27" t="s">
        <v>188</v>
      </c>
      <c r="B1" s="28"/>
      <c r="C1" s="28"/>
      <c r="D1" s="28"/>
      <c r="E1" s="28"/>
      <c r="F1" s="5"/>
      <c r="G1" s="5"/>
      <c r="H1" s="5"/>
      <c r="I1" s="5"/>
      <c r="J1" s="3"/>
      <c r="K1" s="3"/>
      <c r="L1" s="12"/>
      <c r="M1" s="12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5"/>
    </row>
    <row r="2" spans="1:43" s="2" customFormat="1" ht="15.75">
      <c r="A2" s="29" t="s">
        <v>7</v>
      </c>
      <c r="B2" s="30"/>
      <c r="C2" s="30"/>
      <c r="D2" s="30"/>
      <c r="E2" s="30"/>
      <c r="F2" s="31" t="s">
        <v>0</v>
      </c>
      <c r="G2" s="31"/>
      <c r="H2" s="31"/>
      <c r="I2" s="31"/>
      <c r="J2" s="32"/>
      <c r="K2" s="32"/>
      <c r="L2" s="13"/>
      <c r="M2" s="13"/>
      <c r="N2" s="30" t="s">
        <v>27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3"/>
    </row>
    <row r="3" spans="1:43" s="9" customFormat="1" ht="94.5" customHeight="1">
      <c r="A3" s="6" t="s">
        <v>1</v>
      </c>
      <c r="B3" s="6" t="s">
        <v>28</v>
      </c>
      <c r="C3" s="11" t="s">
        <v>137</v>
      </c>
      <c r="D3" s="11" t="s">
        <v>8</v>
      </c>
      <c r="E3" s="6" t="s">
        <v>9</v>
      </c>
      <c r="F3" s="6" t="s">
        <v>14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8" t="s">
        <v>18</v>
      </c>
      <c r="O3" s="6" t="s">
        <v>4</v>
      </c>
      <c r="P3" s="8" t="s">
        <v>19</v>
      </c>
      <c r="Q3" s="8" t="s">
        <v>4</v>
      </c>
      <c r="R3" s="6" t="s">
        <v>20</v>
      </c>
      <c r="S3" s="6" t="s">
        <v>4</v>
      </c>
      <c r="T3" s="6" t="s">
        <v>21</v>
      </c>
      <c r="U3" s="6" t="s">
        <v>4</v>
      </c>
      <c r="V3" s="6" t="s">
        <v>22</v>
      </c>
      <c r="W3" s="6" t="s">
        <v>4</v>
      </c>
      <c r="X3" s="6" t="s">
        <v>23</v>
      </c>
      <c r="Y3" s="6" t="s">
        <v>4</v>
      </c>
      <c r="Z3" s="6" t="s">
        <v>24</v>
      </c>
      <c r="AA3" s="11" t="s">
        <v>4</v>
      </c>
      <c r="AB3" s="6" t="s">
        <v>25</v>
      </c>
      <c r="AC3" s="6" t="s">
        <v>4</v>
      </c>
      <c r="AD3" s="6" t="s">
        <v>26</v>
      </c>
      <c r="AE3" s="7" t="s">
        <v>4</v>
      </c>
      <c r="AF3" s="23" t="s">
        <v>10</v>
      </c>
      <c r="AG3" s="6"/>
    </row>
    <row r="4" spans="1:43" ht="18" customHeight="1">
      <c r="A4" s="3">
        <v>1</v>
      </c>
      <c r="B4" s="6" t="s">
        <v>41</v>
      </c>
      <c r="C4" s="6" t="s">
        <v>147</v>
      </c>
      <c r="D4" s="16" t="s">
        <v>42</v>
      </c>
      <c r="E4" s="16" t="s">
        <v>43</v>
      </c>
      <c r="F4" s="5" t="s">
        <v>5</v>
      </c>
      <c r="G4" s="5">
        <v>6.94</v>
      </c>
      <c r="H4" s="5">
        <f>G4*110</f>
        <v>763.40000000000009</v>
      </c>
      <c r="I4" s="5" t="s">
        <v>5</v>
      </c>
      <c r="J4" s="3" t="s">
        <v>5</v>
      </c>
      <c r="K4" s="3" t="s">
        <v>5</v>
      </c>
      <c r="L4" s="12" t="str">
        <f>IF(AND(F4="ΝΑΙ",IF(I4="ΝΑΙ",J4="ΝΑΙ",)*AND(K4="ΝΑΙ")),"ΟΚ","ΑΠΟΡΡΙΠΤΕΤΑΙ")</f>
        <v>ΟΚ</v>
      </c>
      <c r="M4" s="12" t="s">
        <v>5</v>
      </c>
      <c r="N4" s="5" t="s">
        <v>5</v>
      </c>
      <c r="O4" s="3">
        <f>IF(N4="ΝΑΙ",120,0)</f>
        <v>120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 t="s">
        <v>6</v>
      </c>
      <c r="AA4" s="3">
        <f>IF(Z4="ΑΡΙΣΤΗ",70,IF(Z4="ΠΟΛΥ ΚΑΛΗ",50,IF(Z4="ΚΑΛΗ",30,)))</f>
        <v>50</v>
      </c>
      <c r="AB4" s="3"/>
      <c r="AC4" s="3">
        <f>IF(AB4="ΝΑΙ",150,0)</f>
        <v>0</v>
      </c>
      <c r="AD4" s="3">
        <v>24</v>
      </c>
      <c r="AE4" s="4">
        <f>AD4*17</f>
        <v>408</v>
      </c>
      <c r="AF4" s="10">
        <f>H4+AC4+O4+Q4+S4+U4+Y4+AA4+AE4+W4</f>
        <v>1341.4</v>
      </c>
      <c r="AG4" s="3"/>
      <c r="AP4" s="1" t="s">
        <v>142</v>
      </c>
      <c r="AQ4" s="1" t="s">
        <v>6</v>
      </c>
    </row>
  </sheetData>
  <mergeCells count="4">
    <mergeCell ref="A1:E1"/>
    <mergeCell ref="A2:E2"/>
    <mergeCell ref="F2:K2"/>
    <mergeCell ref="N2:AE2"/>
  </mergeCells>
  <dataValidations count="4">
    <dataValidation type="whole" allowBlank="1" showInputMessage="1" showErrorMessage="1" errorTitle="ΠΡΟΣΟΧΗ!" error="ΑΠΟ 1 ΕΩΣ 24 ΜΗΝΕΣ" sqref="AD4">
      <formula1>1</formula1>
      <formula2>24</formula2>
    </dataValidation>
    <dataValidation type="decimal" allowBlank="1" showInputMessage="1" showErrorMessage="1" sqref="G4">
      <formula1>5</formula1>
      <formula2>10</formula2>
    </dataValidation>
    <dataValidation type="list" allowBlank="1" showInputMessage="1" showErrorMessage="1" sqref="F4 M4:N4 P4 R4 T4 I4:K4 AB4">
      <formula1>$AP$4:$AP$4</formula1>
    </dataValidation>
    <dataValidation type="list" allowBlank="1" showInputMessage="1" showErrorMessage="1" sqref="X4 Z4 V4">
      <formula1>$AQ$4:$AQ$4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8"/>
  <sheetViews>
    <sheetView workbookViewId="0">
      <pane xSplit="5" topLeftCell="AB1" activePane="topRight" state="frozen"/>
      <selection pane="topRight" activeCell="AI6" sqref="AI6"/>
    </sheetView>
  </sheetViews>
  <sheetFormatPr defaultRowHeight="15"/>
  <cols>
    <col min="1" max="1" width="4.85546875" style="1" customWidth="1"/>
    <col min="2" max="3" width="15.28515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2" style="1" customWidth="1"/>
    <col min="23" max="23" width="7.28515625" style="1" customWidth="1"/>
    <col min="24" max="24" width="10.28515625" style="1" customWidth="1"/>
    <col min="25" max="25" width="7.28515625" style="1" customWidth="1"/>
    <col min="26" max="26" width="14.28515625" style="1" customWidth="1"/>
    <col min="27" max="27" width="7.28515625" style="1" customWidth="1"/>
    <col min="28" max="28" width="14.28515625" style="1" customWidth="1"/>
    <col min="29" max="29" width="7.28515625" style="1" customWidth="1"/>
    <col min="30" max="30" width="17.140625" style="1" customWidth="1"/>
    <col min="31" max="31" width="7.85546875" style="1" customWidth="1"/>
    <col min="32" max="32" width="9.5703125" style="1" customWidth="1"/>
    <col min="33" max="33" width="28.140625" style="1" customWidth="1"/>
    <col min="34" max="40" width="9.140625" style="1"/>
    <col min="41" max="42" width="9.140625" style="1" hidden="1" customWidth="1"/>
    <col min="43" max="16384" width="9.140625" style="1"/>
  </cols>
  <sheetData>
    <row r="1" spans="1:42" ht="60" customHeight="1">
      <c r="A1" s="27" t="s">
        <v>185</v>
      </c>
      <c r="B1" s="28"/>
      <c r="C1" s="28"/>
      <c r="D1" s="28"/>
      <c r="E1" s="28"/>
      <c r="F1" s="5"/>
      <c r="G1" s="5"/>
      <c r="H1" s="5"/>
      <c r="I1" s="5"/>
      <c r="J1" s="3"/>
      <c r="K1" s="3"/>
      <c r="L1" s="12"/>
      <c r="M1" s="12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5"/>
    </row>
    <row r="2" spans="1:42" s="2" customFormat="1" ht="15.75">
      <c r="A2" s="29" t="s">
        <v>7</v>
      </c>
      <c r="B2" s="30"/>
      <c r="C2" s="30"/>
      <c r="D2" s="30"/>
      <c r="E2" s="30"/>
      <c r="F2" s="31" t="s">
        <v>0</v>
      </c>
      <c r="G2" s="31"/>
      <c r="H2" s="31"/>
      <c r="I2" s="31"/>
      <c r="J2" s="32"/>
      <c r="K2" s="32"/>
      <c r="L2" s="13"/>
      <c r="M2" s="13"/>
      <c r="N2" s="30" t="s">
        <v>27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3"/>
    </row>
    <row r="3" spans="1:42" s="9" customFormat="1" ht="94.5" customHeight="1">
      <c r="A3" s="6" t="s">
        <v>1</v>
      </c>
      <c r="B3" s="6" t="s">
        <v>28</v>
      </c>
      <c r="C3" s="11" t="s">
        <v>137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8" t="s">
        <v>18</v>
      </c>
      <c r="O3" s="6" t="s">
        <v>4</v>
      </c>
      <c r="P3" s="8" t="s">
        <v>19</v>
      </c>
      <c r="Q3" s="8" t="s">
        <v>4</v>
      </c>
      <c r="R3" s="6" t="s">
        <v>20</v>
      </c>
      <c r="S3" s="6" t="s">
        <v>4</v>
      </c>
      <c r="T3" s="6" t="s">
        <v>21</v>
      </c>
      <c r="U3" s="6" t="s">
        <v>4</v>
      </c>
      <c r="V3" s="6" t="s">
        <v>22</v>
      </c>
      <c r="W3" s="6" t="s">
        <v>4</v>
      </c>
      <c r="X3" s="6" t="s">
        <v>23</v>
      </c>
      <c r="Y3" s="6" t="s">
        <v>4</v>
      </c>
      <c r="Z3" s="6" t="s">
        <v>24</v>
      </c>
      <c r="AA3" s="11" t="s">
        <v>4</v>
      </c>
      <c r="AB3" s="6" t="s">
        <v>25</v>
      </c>
      <c r="AC3" s="6" t="s">
        <v>4</v>
      </c>
      <c r="AD3" s="6" t="s">
        <v>26</v>
      </c>
      <c r="AE3" s="7" t="s">
        <v>4</v>
      </c>
      <c r="AF3" s="23" t="s">
        <v>10</v>
      </c>
      <c r="AG3" s="6" t="s">
        <v>187</v>
      </c>
    </row>
    <row r="4" spans="1:42" ht="18" customHeight="1">
      <c r="A4" s="3">
        <v>1</v>
      </c>
      <c r="B4" s="6" t="s">
        <v>41</v>
      </c>
      <c r="C4" s="6" t="s">
        <v>147</v>
      </c>
      <c r="D4" s="16" t="s">
        <v>42</v>
      </c>
      <c r="E4" s="16" t="s">
        <v>43</v>
      </c>
      <c r="F4" s="5" t="s">
        <v>5</v>
      </c>
      <c r="G4" s="5">
        <v>6.94</v>
      </c>
      <c r="H4" s="5">
        <f>G4*110</f>
        <v>763.40000000000009</v>
      </c>
      <c r="I4" s="5" t="s">
        <v>5</v>
      </c>
      <c r="J4" s="3" t="s">
        <v>5</v>
      </c>
      <c r="K4" s="3" t="s">
        <v>5</v>
      </c>
      <c r="L4" s="12" t="str">
        <f>IF(AND(F4="ΝΑΙ",IF(I4="ΝΑΙ",J4="ΝΑΙ",)*AND(K4="ΝΑΙ")),"ΟΚ","ΑΠΟΡΡΙΠΤΕΤΑΙ")</f>
        <v>ΟΚ</v>
      </c>
      <c r="M4" s="12" t="s">
        <v>5</v>
      </c>
      <c r="N4" s="5" t="s">
        <v>5</v>
      </c>
      <c r="O4" s="3">
        <f>IF(N4="ΝΑΙ",120,0)</f>
        <v>120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 t="s">
        <v>6</v>
      </c>
      <c r="AA4" s="3">
        <f>IF(Z4="ΑΡΙΣΤΗ",70,IF(Z4="ΠΟΛΥ ΚΑΛΗ",50,IF(Z4="ΚΑΛΗ",30,)))</f>
        <v>50</v>
      </c>
      <c r="AB4" s="3"/>
      <c r="AC4" s="3">
        <f>IF(AB4="ΝΑΙ",150,0)</f>
        <v>0</v>
      </c>
      <c r="AD4" s="3">
        <v>24</v>
      </c>
      <c r="AE4" s="4">
        <f>AD4*17</f>
        <v>408</v>
      </c>
      <c r="AF4" s="10">
        <f>H4+AC4+O4+Q4+S4+U4+Y4+AA4+AE4+W4</f>
        <v>1341.4</v>
      </c>
      <c r="AG4" s="3" t="s">
        <v>12</v>
      </c>
      <c r="AO4" s="1" t="s">
        <v>142</v>
      </c>
      <c r="AP4" s="1" t="s">
        <v>6</v>
      </c>
    </row>
    <row r="5" spans="1:42" ht="18" customHeight="1">
      <c r="A5" s="3">
        <v>2</v>
      </c>
      <c r="B5" s="6" t="s">
        <v>54</v>
      </c>
      <c r="C5" s="6" t="s">
        <v>153</v>
      </c>
      <c r="D5" s="16" t="s">
        <v>55</v>
      </c>
      <c r="E5" s="16" t="s">
        <v>152</v>
      </c>
      <c r="F5" s="5" t="s">
        <v>5</v>
      </c>
      <c r="G5" s="5">
        <v>6.8</v>
      </c>
      <c r="H5" s="5">
        <f>G5*110</f>
        <v>748</v>
      </c>
      <c r="I5" s="5" t="s">
        <v>5</v>
      </c>
      <c r="J5" s="3" t="s">
        <v>5</v>
      </c>
      <c r="K5" s="3" t="s">
        <v>5</v>
      </c>
      <c r="L5" s="12" t="str">
        <f>IF(AND(F5="ΝΑΙ",IF(I5="ΝΑΙ",J5="ΝΑΙ",)*AND(K5="ΝΑΙ")),"ΟΚ","ΑΠΟΡΡΙΠΤΕΤΑΙ")</f>
        <v>ΟΚ</v>
      </c>
      <c r="M5" s="12" t="s">
        <v>5</v>
      </c>
      <c r="N5" s="5"/>
      <c r="O5" s="3">
        <f>IF(N5="ΝΑΙ",120,0)</f>
        <v>0</v>
      </c>
      <c r="P5" s="5"/>
      <c r="Q5" s="5">
        <f>IF(P5="ΝΑΙ",60,0)</f>
        <v>0</v>
      </c>
      <c r="R5" s="3"/>
      <c r="S5" s="3">
        <f>IF(R5="ΝΑΙ",250,0)</f>
        <v>0</v>
      </c>
      <c r="T5" s="3"/>
      <c r="U5" s="3">
        <f>IF(T5="ΝΑΙ",120,0)</f>
        <v>0</v>
      </c>
      <c r="V5" s="3"/>
      <c r="W5" s="3">
        <f>IF(V5="ΑΡΙΣΤΗ",70,IF(V5="ΠΟΛΥ ΚΑΛΗ",50,IF(V5="ΚΑΛΗ",30,)))</f>
        <v>0</v>
      </c>
      <c r="X5" s="3"/>
      <c r="Y5" s="3">
        <f>IF(X5="ΑΡΙΣΤΗ",70,IF(X5="ΠΟΛΥ ΚΑΛΗ",50,IF(X5="ΚΑΛΗ",30,)))</f>
        <v>0</v>
      </c>
      <c r="Z5" s="3" t="s">
        <v>2</v>
      </c>
      <c r="AA5" s="3">
        <f>IF(Z5="ΑΡΙΣΤΗ",70,IF(Z5="ΠΟΛΥ ΚΑΛΗ",50,IF(Z5="ΚΑΛΗ",30,)))</f>
        <v>70</v>
      </c>
      <c r="AB5" s="3"/>
      <c r="AC5" s="3">
        <f>IF(AB5="ΝΑΙ",150,0)</f>
        <v>0</v>
      </c>
      <c r="AD5" s="3"/>
      <c r="AE5" s="4">
        <f>AD5*17</f>
        <v>0</v>
      </c>
      <c r="AF5" s="10">
        <f>H5+AC5+O5+Q5+S5+U5+Y5+AA5+AE5+W5</f>
        <v>818</v>
      </c>
      <c r="AG5" s="3" t="s">
        <v>12</v>
      </c>
    </row>
    <row r="6" spans="1:42" ht="18" customHeight="1">
      <c r="A6" s="3">
        <v>3</v>
      </c>
      <c r="B6" s="6" t="s">
        <v>68</v>
      </c>
      <c r="C6" s="6" t="s">
        <v>162</v>
      </c>
      <c r="D6" s="16" t="s">
        <v>69</v>
      </c>
      <c r="E6" s="16" t="s">
        <v>70</v>
      </c>
      <c r="F6" s="5" t="s">
        <v>5</v>
      </c>
      <c r="G6" s="5">
        <v>7.4</v>
      </c>
      <c r="H6" s="5">
        <f t="shared" ref="H6:H38" si="0">G6*110</f>
        <v>814</v>
      </c>
      <c r="I6" s="5" t="s">
        <v>5</v>
      </c>
      <c r="J6" s="3" t="s">
        <v>5</v>
      </c>
      <c r="K6" s="3" t="s">
        <v>5</v>
      </c>
      <c r="L6" s="12" t="str">
        <f t="shared" ref="L6:L38" si="1">IF(AND(F6="ΝΑΙ",IF(I6="ΝΑΙ",J6="ΝΑΙ",)*AND(K6="ΝΑΙ")),"ΟΚ","ΑΠΟΡΡΙΠΤΕΤΑΙ")</f>
        <v>ΟΚ</v>
      </c>
      <c r="M6" s="12"/>
      <c r="N6" s="5" t="s">
        <v>5</v>
      </c>
      <c r="O6" s="3">
        <f t="shared" ref="O6:O38" si="2">IF(N6="ΝΑΙ",120,0)</f>
        <v>120</v>
      </c>
      <c r="P6" s="5"/>
      <c r="Q6" s="5">
        <f t="shared" ref="Q6:Q38" si="3">IF(P6="ΝΑΙ",60,0)</f>
        <v>0</v>
      </c>
      <c r="R6" s="3"/>
      <c r="S6" s="3">
        <f t="shared" ref="S6:S38" si="4">IF(R6="ΝΑΙ",250,0)</f>
        <v>0</v>
      </c>
      <c r="T6" s="3"/>
      <c r="U6" s="3">
        <f t="shared" ref="U6:U38" si="5">IF(T6="ΝΑΙ",120,0)</f>
        <v>0</v>
      </c>
      <c r="V6" s="3"/>
      <c r="W6" s="3">
        <f t="shared" ref="W6:W38" si="6">IF(V6="ΑΡΙΣΤΗ",70,IF(V6="ΠΟΛΥ ΚΑΛΗ",50,IF(V6="ΚΑΛΗ",30,)))</f>
        <v>0</v>
      </c>
      <c r="X6" s="3"/>
      <c r="Y6" s="3">
        <f t="shared" ref="Y6:Y38" si="7">IF(X6="ΑΡΙΣΤΗ",70,IF(X6="ΠΟΛΥ ΚΑΛΗ",50,IF(X6="ΚΑΛΗ",30,)))</f>
        <v>0</v>
      </c>
      <c r="Z6" s="3" t="s">
        <v>6</v>
      </c>
      <c r="AA6" s="3">
        <f t="shared" ref="AA6:AA38" si="8">IF(Z6="ΑΡΙΣΤΗ",70,IF(Z6="ΠΟΛΥ ΚΑΛΗ",50,IF(Z6="ΚΑΛΗ",30,)))</f>
        <v>50</v>
      </c>
      <c r="AB6" s="3"/>
      <c r="AC6" s="3">
        <f t="shared" ref="AC6:AC38" si="9">IF(AB6="ΝΑΙ",150,0)</f>
        <v>0</v>
      </c>
      <c r="AD6" s="3">
        <v>24</v>
      </c>
      <c r="AE6" s="4">
        <f t="shared" ref="AE6:AE38" si="10">AD6*17</f>
        <v>408</v>
      </c>
      <c r="AF6" s="10">
        <f t="shared" ref="AF6:AF38" si="11">H6+AC6+O6+Q6+S6+U6+Y6+AA6+AE6+W6</f>
        <v>1392</v>
      </c>
      <c r="AG6" s="3"/>
      <c r="AO6" s="1" t="s">
        <v>5</v>
      </c>
      <c r="AP6" s="1" t="s">
        <v>2</v>
      </c>
    </row>
    <row r="7" spans="1:42" ht="30" customHeight="1">
      <c r="A7" s="3">
        <v>4</v>
      </c>
      <c r="B7" s="6" t="s">
        <v>32</v>
      </c>
      <c r="C7" s="6" t="s">
        <v>141</v>
      </c>
      <c r="D7" s="16" t="s">
        <v>33</v>
      </c>
      <c r="E7" s="16" t="s">
        <v>34</v>
      </c>
      <c r="F7" s="5" t="s">
        <v>5</v>
      </c>
      <c r="G7" s="5">
        <v>6.25</v>
      </c>
      <c r="H7" s="5">
        <f t="shared" si="0"/>
        <v>687.5</v>
      </c>
      <c r="I7" s="5" t="s">
        <v>5</v>
      </c>
      <c r="J7" s="3" t="s">
        <v>5</v>
      </c>
      <c r="K7" s="3" t="s">
        <v>5</v>
      </c>
      <c r="L7" s="12" t="str">
        <f t="shared" si="1"/>
        <v>ΟΚ</v>
      </c>
      <c r="M7" s="12"/>
      <c r="N7" s="5" t="s">
        <v>5</v>
      </c>
      <c r="O7" s="3">
        <f t="shared" si="2"/>
        <v>120</v>
      </c>
      <c r="P7" s="5"/>
      <c r="Q7" s="5">
        <f t="shared" si="3"/>
        <v>0</v>
      </c>
      <c r="R7" s="3"/>
      <c r="S7" s="3">
        <f t="shared" si="4"/>
        <v>0</v>
      </c>
      <c r="T7" s="3"/>
      <c r="U7" s="3">
        <f t="shared" si="5"/>
        <v>0</v>
      </c>
      <c r="V7" s="3"/>
      <c r="W7" s="3">
        <f t="shared" si="6"/>
        <v>0</v>
      </c>
      <c r="X7" s="3"/>
      <c r="Y7" s="3">
        <f t="shared" si="7"/>
        <v>0</v>
      </c>
      <c r="Z7" s="3"/>
      <c r="AA7" s="3">
        <f t="shared" si="8"/>
        <v>0</v>
      </c>
      <c r="AB7" s="3"/>
      <c r="AC7" s="3">
        <f t="shared" si="9"/>
        <v>0</v>
      </c>
      <c r="AD7" s="3">
        <v>24</v>
      </c>
      <c r="AE7" s="4">
        <f t="shared" si="10"/>
        <v>408</v>
      </c>
      <c r="AF7" s="10">
        <f t="shared" si="11"/>
        <v>1215.5</v>
      </c>
      <c r="AG7" s="3"/>
      <c r="AP7" s="1" t="s">
        <v>3</v>
      </c>
    </row>
    <row r="8" spans="1:42">
      <c r="A8" s="3">
        <v>5</v>
      </c>
      <c r="B8" s="17" t="s">
        <v>56</v>
      </c>
      <c r="C8" s="17" t="s">
        <v>154</v>
      </c>
      <c r="D8" s="3" t="s">
        <v>57</v>
      </c>
      <c r="E8" s="3" t="s">
        <v>58</v>
      </c>
      <c r="F8" s="5" t="s">
        <v>5</v>
      </c>
      <c r="G8" s="5">
        <v>7.28</v>
      </c>
      <c r="H8" s="5">
        <f t="shared" si="0"/>
        <v>800.80000000000007</v>
      </c>
      <c r="I8" s="5" t="s">
        <v>5</v>
      </c>
      <c r="J8" s="3" t="s">
        <v>5</v>
      </c>
      <c r="K8" s="3" t="s">
        <v>5</v>
      </c>
      <c r="L8" s="12" t="str">
        <f t="shared" si="1"/>
        <v>ΟΚ</v>
      </c>
      <c r="M8" s="12"/>
      <c r="N8" s="5" t="s">
        <v>5</v>
      </c>
      <c r="O8" s="3">
        <f t="shared" si="2"/>
        <v>120</v>
      </c>
      <c r="P8" s="5"/>
      <c r="Q8" s="5">
        <f t="shared" si="3"/>
        <v>0</v>
      </c>
      <c r="R8" s="3"/>
      <c r="S8" s="3">
        <f t="shared" si="4"/>
        <v>0</v>
      </c>
      <c r="T8" s="3"/>
      <c r="U8" s="3">
        <f t="shared" si="5"/>
        <v>0</v>
      </c>
      <c r="V8" s="3" t="s">
        <v>6</v>
      </c>
      <c r="W8" s="3">
        <f t="shared" si="6"/>
        <v>50</v>
      </c>
      <c r="X8" s="3"/>
      <c r="Y8" s="3">
        <f t="shared" si="7"/>
        <v>0</v>
      </c>
      <c r="Z8" s="3" t="s">
        <v>6</v>
      </c>
      <c r="AA8" s="3">
        <f t="shared" si="8"/>
        <v>50</v>
      </c>
      <c r="AB8" s="3" t="s">
        <v>5</v>
      </c>
      <c r="AC8" s="3">
        <f t="shared" si="9"/>
        <v>150</v>
      </c>
      <c r="AD8" s="3"/>
      <c r="AE8" s="4">
        <f t="shared" si="10"/>
        <v>0</v>
      </c>
      <c r="AF8" s="10">
        <f t="shared" si="11"/>
        <v>1170.8000000000002</v>
      </c>
      <c r="AG8" s="3"/>
    </row>
    <row r="9" spans="1:42" ht="18" customHeight="1">
      <c r="A9" s="3">
        <v>6</v>
      </c>
      <c r="B9" s="6" t="s">
        <v>71</v>
      </c>
      <c r="C9" s="6" t="s">
        <v>163</v>
      </c>
      <c r="D9" s="16" t="s">
        <v>72</v>
      </c>
      <c r="E9" s="16" t="s">
        <v>73</v>
      </c>
      <c r="F9" s="5" t="s">
        <v>5</v>
      </c>
      <c r="G9" s="5">
        <v>8.7100000000000009</v>
      </c>
      <c r="H9" s="5">
        <f t="shared" si="0"/>
        <v>958.10000000000014</v>
      </c>
      <c r="I9" s="5" t="s">
        <v>5</v>
      </c>
      <c r="J9" s="3" t="s">
        <v>5</v>
      </c>
      <c r="K9" s="3" t="s">
        <v>5</v>
      </c>
      <c r="L9" s="12" t="str">
        <f t="shared" si="1"/>
        <v>ΟΚ</v>
      </c>
      <c r="M9" s="12"/>
      <c r="N9" s="5" t="s">
        <v>5</v>
      </c>
      <c r="O9" s="3">
        <f t="shared" si="2"/>
        <v>120</v>
      </c>
      <c r="P9" s="5"/>
      <c r="Q9" s="5">
        <f t="shared" si="3"/>
        <v>0</v>
      </c>
      <c r="R9" s="3"/>
      <c r="S9" s="3">
        <f t="shared" si="4"/>
        <v>0</v>
      </c>
      <c r="T9" s="3"/>
      <c r="U9" s="3">
        <f t="shared" si="5"/>
        <v>0</v>
      </c>
      <c r="V9" s="3"/>
      <c r="W9" s="3">
        <f t="shared" si="6"/>
        <v>0</v>
      </c>
      <c r="X9" s="3"/>
      <c r="Y9" s="3">
        <f t="shared" si="7"/>
        <v>0</v>
      </c>
      <c r="Z9" s="3" t="s">
        <v>2</v>
      </c>
      <c r="AA9" s="3">
        <f t="shared" si="8"/>
        <v>70</v>
      </c>
      <c r="AB9" s="3"/>
      <c r="AC9" s="3">
        <f t="shared" si="9"/>
        <v>0</v>
      </c>
      <c r="AD9" s="3"/>
      <c r="AE9" s="4">
        <f t="shared" si="10"/>
        <v>0</v>
      </c>
      <c r="AF9" s="10">
        <f t="shared" si="11"/>
        <v>1148.1000000000001</v>
      </c>
      <c r="AG9" s="3"/>
    </row>
    <row r="10" spans="1:42" ht="18" customHeight="1">
      <c r="A10" s="3">
        <v>7</v>
      </c>
      <c r="B10" s="17" t="s">
        <v>121</v>
      </c>
      <c r="C10" s="17" t="s">
        <v>144</v>
      </c>
      <c r="D10" s="3" t="s">
        <v>122</v>
      </c>
      <c r="E10" s="3" t="s">
        <v>123</v>
      </c>
      <c r="F10" s="5" t="s">
        <v>5</v>
      </c>
      <c r="G10" s="5">
        <v>6.94</v>
      </c>
      <c r="H10" s="5">
        <f t="shared" si="0"/>
        <v>763.40000000000009</v>
      </c>
      <c r="I10" s="5" t="s">
        <v>5</v>
      </c>
      <c r="J10" s="3" t="s">
        <v>5</v>
      </c>
      <c r="K10" s="3" t="s">
        <v>5</v>
      </c>
      <c r="L10" s="12" t="str">
        <f t="shared" si="1"/>
        <v>ΟΚ</v>
      </c>
      <c r="M10" s="12"/>
      <c r="N10" s="5" t="s">
        <v>5</v>
      </c>
      <c r="O10" s="3">
        <f t="shared" si="2"/>
        <v>120</v>
      </c>
      <c r="P10" s="5"/>
      <c r="Q10" s="5">
        <f t="shared" si="3"/>
        <v>0</v>
      </c>
      <c r="R10" s="3"/>
      <c r="S10" s="3">
        <f t="shared" si="4"/>
        <v>0</v>
      </c>
      <c r="T10" s="3"/>
      <c r="U10" s="3">
        <f t="shared" si="5"/>
        <v>0</v>
      </c>
      <c r="V10" s="3"/>
      <c r="W10" s="3">
        <f t="shared" si="6"/>
        <v>0</v>
      </c>
      <c r="X10" s="3"/>
      <c r="Y10" s="3">
        <f t="shared" si="7"/>
        <v>0</v>
      </c>
      <c r="Z10" s="3" t="s">
        <v>2</v>
      </c>
      <c r="AA10" s="3">
        <f t="shared" si="8"/>
        <v>70</v>
      </c>
      <c r="AB10" s="3" t="s">
        <v>5</v>
      </c>
      <c r="AC10" s="3">
        <f t="shared" si="9"/>
        <v>150</v>
      </c>
      <c r="AD10" s="3"/>
      <c r="AE10" s="4">
        <f t="shared" si="10"/>
        <v>0</v>
      </c>
      <c r="AF10" s="10">
        <f t="shared" si="11"/>
        <v>1103.4000000000001</v>
      </c>
      <c r="AG10" s="3"/>
    </row>
    <row r="11" spans="1:42" ht="18" customHeight="1">
      <c r="A11" s="3">
        <v>8</v>
      </c>
      <c r="B11" s="6" t="s">
        <v>102</v>
      </c>
      <c r="C11" s="6" t="s">
        <v>179</v>
      </c>
      <c r="D11" s="16" t="s">
        <v>103</v>
      </c>
      <c r="E11" s="16" t="s">
        <v>104</v>
      </c>
      <c r="F11" s="5" t="s">
        <v>5</v>
      </c>
      <c r="G11" s="5">
        <v>8.1199999999999992</v>
      </c>
      <c r="H11" s="5">
        <f t="shared" si="0"/>
        <v>893.19999999999993</v>
      </c>
      <c r="I11" s="5" t="s">
        <v>5</v>
      </c>
      <c r="J11" s="3" t="s">
        <v>5</v>
      </c>
      <c r="K11" s="3" t="s">
        <v>5</v>
      </c>
      <c r="L11" s="12" t="str">
        <f t="shared" si="1"/>
        <v>ΟΚ</v>
      </c>
      <c r="M11" s="12"/>
      <c r="N11" s="5" t="s">
        <v>5</v>
      </c>
      <c r="O11" s="3">
        <f t="shared" si="2"/>
        <v>120</v>
      </c>
      <c r="P11" s="5"/>
      <c r="Q11" s="5">
        <f t="shared" si="3"/>
        <v>0</v>
      </c>
      <c r="R11" s="3"/>
      <c r="S11" s="3">
        <f t="shared" si="4"/>
        <v>0</v>
      </c>
      <c r="T11" s="3"/>
      <c r="U11" s="3">
        <f t="shared" si="5"/>
        <v>0</v>
      </c>
      <c r="V11" s="3"/>
      <c r="W11" s="3">
        <f t="shared" si="6"/>
        <v>0</v>
      </c>
      <c r="X11" s="3"/>
      <c r="Y11" s="3">
        <f t="shared" si="7"/>
        <v>0</v>
      </c>
      <c r="Z11" s="3" t="s">
        <v>2</v>
      </c>
      <c r="AA11" s="3">
        <f t="shared" si="8"/>
        <v>70</v>
      </c>
      <c r="AB11" s="3"/>
      <c r="AC11" s="3">
        <f t="shared" si="9"/>
        <v>0</v>
      </c>
      <c r="AD11" s="3"/>
      <c r="AE11" s="4">
        <f t="shared" si="10"/>
        <v>0</v>
      </c>
      <c r="AF11" s="10">
        <f t="shared" si="11"/>
        <v>1083.1999999999998</v>
      </c>
      <c r="AG11" s="3"/>
    </row>
    <row r="12" spans="1:42" ht="18" customHeight="1">
      <c r="A12" s="3">
        <v>9</v>
      </c>
      <c r="B12" s="6" t="s">
        <v>129</v>
      </c>
      <c r="C12" s="6" t="s">
        <v>130</v>
      </c>
      <c r="D12" s="16" t="s">
        <v>131</v>
      </c>
      <c r="E12" s="16" t="s">
        <v>132</v>
      </c>
      <c r="F12" s="5" t="s">
        <v>5</v>
      </c>
      <c r="G12" s="5">
        <v>6.59</v>
      </c>
      <c r="H12" s="5">
        <f t="shared" si="0"/>
        <v>724.9</v>
      </c>
      <c r="I12" s="5" t="s">
        <v>5</v>
      </c>
      <c r="J12" s="3" t="s">
        <v>5</v>
      </c>
      <c r="K12" s="3" t="s">
        <v>5</v>
      </c>
      <c r="L12" s="12" t="str">
        <f t="shared" si="1"/>
        <v>ΟΚ</v>
      </c>
      <c r="M12" s="12"/>
      <c r="N12" s="5" t="s">
        <v>5</v>
      </c>
      <c r="O12" s="3">
        <f t="shared" si="2"/>
        <v>120</v>
      </c>
      <c r="P12" s="5"/>
      <c r="Q12" s="5">
        <f t="shared" si="3"/>
        <v>0</v>
      </c>
      <c r="R12" s="3"/>
      <c r="S12" s="3">
        <f t="shared" si="4"/>
        <v>0</v>
      </c>
      <c r="T12" s="3"/>
      <c r="U12" s="3">
        <f t="shared" si="5"/>
        <v>0</v>
      </c>
      <c r="V12" s="3"/>
      <c r="W12" s="3">
        <f t="shared" si="6"/>
        <v>0</v>
      </c>
      <c r="X12" s="3"/>
      <c r="Y12" s="3">
        <f t="shared" si="7"/>
        <v>0</v>
      </c>
      <c r="Z12" s="3" t="s">
        <v>2</v>
      </c>
      <c r="AA12" s="3">
        <f t="shared" si="8"/>
        <v>70</v>
      </c>
      <c r="AB12" s="3"/>
      <c r="AC12" s="3">
        <f t="shared" si="9"/>
        <v>0</v>
      </c>
      <c r="AD12" s="3">
        <v>9</v>
      </c>
      <c r="AE12" s="4">
        <f t="shared" si="10"/>
        <v>153</v>
      </c>
      <c r="AF12" s="10">
        <f t="shared" si="11"/>
        <v>1067.9000000000001</v>
      </c>
      <c r="AG12" s="3"/>
    </row>
    <row r="13" spans="1:42" ht="18" customHeight="1">
      <c r="A13" s="3">
        <v>10</v>
      </c>
      <c r="B13" s="6" t="s">
        <v>63</v>
      </c>
      <c r="C13" s="6" t="s">
        <v>160</v>
      </c>
      <c r="D13" s="16" t="s">
        <v>64</v>
      </c>
      <c r="E13" s="16" t="s">
        <v>31</v>
      </c>
      <c r="F13" s="5" t="s">
        <v>5</v>
      </c>
      <c r="G13" s="5">
        <v>7.42</v>
      </c>
      <c r="H13" s="5">
        <f t="shared" si="0"/>
        <v>816.2</v>
      </c>
      <c r="I13" s="5" t="s">
        <v>5</v>
      </c>
      <c r="J13" s="3" t="s">
        <v>5</v>
      </c>
      <c r="K13" s="3" t="s">
        <v>5</v>
      </c>
      <c r="L13" s="12" t="str">
        <f t="shared" si="1"/>
        <v>ΟΚ</v>
      </c>
      <c r="M13" s="12"/>
      <c r="N13" s="5" t="s">
        <v>5</v>
      </c>
      <c r="O13" s="3">
        <f t="shared" si="2"/>
        <v>120</v>
      </c>
      <c r="P13" s="5"/>
      <c r="Q13" s="5">
        <f t="shared" si="3"/>
        <v>0</v>
      </c>
      <c r="R13" s="3"/>
      <c r="S13" s="3">
        <f t="shared" si="4"/>
        <v>0</v>
      </c>
      <c r="T13" s="3"/>
      <c r="U13" s="3">
        <f t="shared" si="5"/>
        <v>0</v>
      </c>
      <c r="V13" s="3" t="s">
        <v>2</v>
      </c>
      <c r="W13" s="3">
        <f t="shared" si="6"/>
        <v>70</v>
      </c>
      <c r="X13" s="3"/>
      <c r="Y13" s="3">
        <f t="shared" si="7"/>
        <v>0</v>
      </c>
      <c r="Z13" s="3" t="s">
        <v>6</v>
      </c>
      <c r="AA13" s="3">
        <f t="shared" si="8"/>
        <v>50</v>
      </c>
      <c r="AB13" s="3"/>
      <c r="AC13" s="3">
        <f t="shared" si="9"/>
        <v>0</v>
      </c>
      <c r="AD13" s="3"/>
      <c r="AE13" s="4">
        <f t="shared" si="10"/>
        <v>0</v>
      </c>
      <c r="AF13" s="10">
        <f t="shared" si="11"/>
        <v>1056.2</v>
      </c>
      <c r="AG13" s="3"/>
    </row>
    <row r="14" spans="1:42" ht="18" customHeight="1">
      <c r="A14" s="3">
        <v>11</v>
      </c>
      <c r="B14" s="6" t="s">
        <v>51</v>
      </c>
      <c r="C14" s="6" t="s">
        <v>151</v>
      </c>
      <c r="D14" s="16" t="s">
        <v>52</v>
      </c>
      <c r="E14" s="16" t="s">
        <v>53</v>
      </c>
      <c r="F14" s="5" t="s">
        <v>5</v>
      </c>
      <c r="G14" s="5">
        <v>7.18</v>
      </c>
      <c r="H14" s="5">
        <f t="shared" si="0"/>
        <v>789.8</v>
      </c>
      <c r="I14" s="5" t="s">
        <v>5</v>
      </c>
      <c r="J14" s="3" t="s">
        <v>5</v>
      </c>
      <c r="K14" s="3" t="s">
        <v>5</v>
      </c>
      <c r="L14" s="12" t="str">
        <f t="shared" si="1"/>
        <v>ΟΚ</v>
      </c>
      <c r="M14" s="12"/>
      <c r="N14" s="5" t="s">
        <v>5</v>
      </c>
      <c r="O14" s="3">
        <f t="shared" si="2"/>
        <v>120</v>
      </c>
      <c r="P14" s="5" t="s">
        <v>5</v>
      </c>
      <c r="Q14" s="5">
        <f t="shared" si="3"/>
        <v>60</v>
      </c>
      <c r="R14" s="3"/>
      <c r="S14" s="3">
        <f t="shared" si="4"/>
        <v>0</v>
      </c>
      <c r="T14" s="3"/>
      <c r="U14" s="3">
        <f t="shared" si="5"/>
        <v>0</v>
      </c>
      <c r="V14" s="3"/>
      <c r="W14" s="3">
        <f t="shared" si="6"/>
        <v>0</v>
      </c>
      <c r="X14" s="3"/>
      <c r="Y14" s="3">
        <f t="shared" si="7"/>
        <v>0</v>
      </c>
      <c r="Z14" s="3" t="s">
        <v>2</v>
      </c>
      <c r="AA14" s="3">
        <f t="shared" si="8"/>
        <v>70</v>
      </c>
      <c r="AB14" s="3"/>
      <c r="AC14" s="3">
        <f t="shared" si="9"/>
        <v>0</v>
      </c>
      <c r="AD14" s="3"/>
      <c r="AE14" s="4">
        <f t="shared" si="10"/>
        <v>0</v>
      </c>
      <c r="AF14" s="10">
        <f t="shared" si="11"/>
        <v>1039.8</v>
      </c>
      <c r="AG14" s="3"/>
    </row>
    <row r="15" spans="1:42" ht="18" customHeight="1">
      <c r="A15" s="3">
        <v>12</v>
      </c>
      <c r="B15" s="6" t="s">
        <v>96</v>
      </c>
      <c r="C15" s="6" t="s">
        <v>177</v>
      </c>
      <c r="D15" s="16" t="s">
        <v>97</v>
      </c>
      <c r="E15" s="16" t="s">
        <v>98</v>
      </c>
      <c r="F15" s="5" t="s">
        <v>5</v>
      </c>
      <c r="G15" s="5">
        <v>7.59</v>
      </c>
      <c r="H15" s="5">
        <f t="shared" si="0"/>
        <v>834.9</v>
      </c>
      <c r="I15" s="5" t="s">
        <v>5</v>
      </c>
      <c r="J15" s="3" t="s">
        <v>5</v>
      </c>
      <c r="K15" s="3" t="s">
        <v>5</v>
      </c>
      <c r="L15" s="12" t="str">
        <f t="shared" si="1"/>
        <v>ΟΚ</v>
      </c>
      <c r="M15" s="12"/>
      <c r="N15" s="5" t="s">
        <v>5</v>
      </c>
      <c r="O15" s="3">
        <f t="shared" si="2"/>
        <v>120</v>
      </c>
      <c r="P15" s="5"/>
      <c r="Q15" s="5">
        <f t="shared" si="3"/>
        <v>0</v>
      </c>
      <c r="R15" s="3"/>
      <c r="S15" s="3">
        <f t="shared" si="4"/>
        <v>0</v>
      </c>
      <c r="T15" s="3"/>
      <c r="U15" s="3">
        <f t="shared" si="5"/>
        <v>0</v>
      </c>
      <c r="V15" s="3"/>
      <c r="W15" s="3">
        <f t="shared" si="6"/>
        <v>0</v>
      </c>
      <c r="X15" s="3"/>
      <c r="Y15" s="3">
        <f t="shared" si="7"/>
        <v>0</v>
      </c>
      <c r="Z15" s="3" t="s">
        <v>2</v>
      </c>
      <c r="AA15" s="3">
        <f t="shared" si="8"/>
        <v>70</v>
      </c>
      <c r="AB15" s="3"/>
      <c r="AC15" s="3">
        <f t="shared" si="9"/>
        <v>0</v>
      </c>
      <c r="AD15" s="3"/>
      <c r="AE15" s="4">
        <f t="shared" si="10"/>
        <v>0</v>
      </c>
      <c r="AF15" s="10">
        <f t="shared" si="11"/>
        <v>1024.9000000000001</v>
      </c>
      <c r="AG15" s="3"/>
    </row>
    <row r="16" spans="1:42" ht="18" customHeight="1">
      <c r="A16" s="3">
        <v>13</v>
      </c>
      <c r="B16" s="6" t="s">
        <v>105</v>
      </c>
      <c r="C16" s="6" t="s">
        <v>180</v>
      </c>
      <c r="D16" s="16" t="s">
        <v>106</v>
      </c>
      <c r="E16" s="16" t="s">
        <v>107</v>
      </c>
      <c r="F16" s="5" t="s">
        <v>5</v>
      </c>
      <c r="G16" s="5">
        <v>5.47</v>
      </c>
      <c r="H16" s="5">
        <f t="shared" si="0"/>
        <v>601.69999999999993</v>
      </c>
      <c r="I16" s="5" t="s">
        <v>5</v>
      </c>
      <c r="J16" s="3" t="s">
        <v>5</v>
      </c>
      <c r="K16" s="3" t="s">
        <v>5</v>
      </c>
      <c r="L16" s="12" t="str">
        <f t="shared" si="1"/>
        <v>ΟΚ</v>
      </c>
      <c r="M16" s="12"/>
      <c r="N16" s="5"/>
      <c r="O16" s="3">
        <f t="shared" si="2"/>
        <v>0</v>
      </c>
      <c r="P16" s="5"/>
      <c r="Q16" s="5">
        <f t="shared" si="3"/>
        <v>0</v>
      </c>
      <c r="R16" s="3"/>
      <c r="S16" s="3">
        <f t="shared" si="4"/>
        <v>0</v>
      </c>
      <c r="T16" s="3"/>
      <c r="U16" s="3">
        <f t="shared" si="5"/>
        <v>0</v>
      </c>
      <c r="V16" s="3"/>
      <c r="W16" s="3">
        <f t="shared" si="6"/>
        <v>0</v>
      </c>
      <c r="X16" s="3"/>
      <c r="Y16" s="3">
        <f t="shared" si="7"/>
        <v>0</v>
      </c>
      <c r="Z16" s="3" t="s">
        <v>3</v>
      </c>
      <c r="AA16" s="3">
        <f t="shared" si="8"/>
        <v>30</v>
      </c>
      <c r="AB16" s="3"/>
      <c r="AC16" s="3">
        <f t="shared" si="9"/>
        <v>0</v>
      </c>
      <c r="AD16" s="3">
        <v>23</v>
      </c>
      <c r="AE16" s="4">
        <f t="shared" si="10"/>
        <v>391</v>
      </c>
      <c r="AF16" s="10">
        <f t="shared" si="11"/>
        <v>1022.6999999999999</v>
      </c>
      <c r="AG16" s="3"/>
    </row>
    <row r="17" spans="1:33" ht="18" customHeight="1">
      <c r="A17" s="3">
        <v>14</v>
      </c>
      <c r="B17" s="6" t="s">
        <v>133</v>
      </c>
      <c r="C17" s="6" t="s">
        <v>175</v>
      </c>
      <c r="D17" s="16" t="s">
        <v>134</v>
      </c>
      <c r="E17" s="16" t="s">
        <v>110</v>
      </c>
      <c r="F17" s="5" t="s">
        <v>5</v>
      </c>
      <c r="G17" s="5">
        <v>6.88</v>
      </c>
      <c r="H17" s="5">
        <f t="shared" si="0"/>
        <v>756.8</v>
      </c>
      <c r="I17" s="5" t="s">
        <v>5</v>
      </c>
      <c r="J17" s="3" t="s">
        <v>5</v>
      </c>
      <c r="K17" s="3" t="s">
        <v>5</v>
      </c>
      <c r="L17" s="12" t="str">
        <f t="shared" si="1"/>
        <v>ΟΚ</v>
      </c>
      <c r="M17" s="12"/>
      <c r="N17" s="5" t="s">
        <v>5</v>
      </c>
      <c r="O17" s="3">
        <f t="shared" si="2"/>
        <v>120</v>
      </c>
      <c r="P17" s="5" t="s">
        <v>5</v>
      </c>
      <c r="Q17" s="5">
        <f t="shared" si="3"/>
        <v>60</v>
      </c>
      <c r="R17" s="3"/>
      <c r="S17" s="3">
        <f t="shared" si="4"/>
        <v>0</v>
      </c>
      <c r="T17" s="3"/>
      <c r="U17" s="3">
        <f t="shared" si="5"/>
        <v>0</v>
      </c>
      <c r="V17" s="3"/>
      <c r="W17" s="3">
        <f t="shared" si="6"/>
        <v>0</v>
      </c>
      <c r="X17" s="3"/>
      <c r="Y17" s="3">
        <f t="shared" si="7"/>
        <v>0</v>
      </c>
      <c r="Z17" s="3" t="s">
        <v>2</v>
      </c>
      <c r="AA17" s="3">
        <f t="shared" si="8"/>
        <v>70</v>
      </c>
      <c r="AB17" s="3"/>
      <c r="AC17" s="3">
        <f t="shared" si="9"/>
        <v>0</v>
      </c>
      <c r="AD17" s="3"/>
      <c r="AE17" s="4">
        <f t="shared" si="10"/>
        <v>0</v>
      </c>
      <c r="AF17" s="10">
        <f t="shared" si="11"/>
        <v>1006.8</v>
      </c>
      <c r="AG17" s="3"/>
    </row>
    <row r="18" spans="1:33" ht="39.75" customHeight="1">
      <c r="A18" s="3">
        <v>15</v>
      </c>
      <c r="B18" s="6" t="s">
        <v>35</v>
      </c>
      <c r="C18" s="6" t="s">
        <v>145</v>
      </c>
      <c r="D18" s="16" t="s">
        <v>36</v>
      </c>
      <c r="E18" s="16" t="s">
        <v>37</v>
      </c>
      <c r="F18" s="5" t="s">
        <v>5</v>
      </c>
      <c r="G18" s="5">
        <v>6.9</v>
      </c>
      <c r="H18" s="5">
        <f t="shared" si="0"/>
        <v>759</v>
      </c>
      <c r="I18" s="5" t="s">
        <v>5</v>
      </c>
      <c r="J18" s="3" t="s">
        <v>5</v>
      </c>
      <c r="K18" s="3" t="s">
        <v>5</v>
      </c>
      <c r="L18" s="12" t="str">
        <f t="shared" si="1"/>
        <v>ΟΚ</v>
      </c>
      <c r="M18" s="12"/>
      <c r="N18" s="5" t="s">
        <v>5</v>
      </c>
      <c r="O18" s="3">
        <f t="shared" si="2"/>
        <v>120</v>
      </c>
      <c r="P18" s="5"/>
      <c r="Q18" s="5">
        <f t="shared" si="3"/>
        <v>0</v>
      </c>
      <c r="R18" s="3"/>
      <c r="S18" s="3">
        <f t="shared" si="4"/>
        <v>0</v>
      </c>
      <c r="T18" s="3"/>
      <c r="U18" s="3">
        <f t="shared" si="5"/>
        <v>0</v>
      </c>
      <c r="V18" s="3" t="s">
        <v>6</v>
      </c>
      <c r="W18" s="3">
        <f t="shared" si="6"/>
        <v>50</v>
      </c>
      <c r="X18" s="3"/>
      <c r="Y18" s="3">
        <f t="shared" si="7"/>
        <v>0</v>
      </c>
      <c r="Z18" s="3" t="s">
        <v>2</v>
      </c>
      <c r="AA18" s="3">
        <f t="shared" si="8"/>
        <v>70</v>
      </c>
      <c r="AB18" s="3"/>
      <c r="AC18" s="3">
        <f t="shared" si="9"/>
        <v>0</v>
      </c>
      <c r="AD18" s="3"/>
      <c r="AE18" s="4">
        <f t="shared" si="10"/>
        <v>0</v>
      </c>
      <c r="AF18" s="10">
        <f t="shared" si="11"/>
        <v>999</v>
      </c>
      <c r="AG18" s="3"/>
    </row>
    <row r="19" spans="1:33" ht="18" customHeight="1">
      <c r="A19" s="3">
        <v>16</v>
      </c>
      <c r="B19" s="6" t="s">
        <v>84</v>
      </c>
      <c r="C19" s="6" t="s">
        <v>169</v>
      </c>
      <c r="D19" s="16" t="s">
        <v>85</v>
      </c>
      <c r="E19" s="16" t="s">
        <v>49</v>
      </c>
      <c r="F19" s="5" t="s">
        <v>5</v>
      </c>
      <c r="G19" s="5">
        <v>6.54</v>
      </c>
      <c r="H19" s="5">
        <f t="shared" si="0"/>
        <v>719.4</v>
      </c>
      <c r="I19" s="5" t="s">
        <v>5</v>
      </c>
      <c r="J19" s="3" t="s">
        <v>5</v>
      </c>
      <c r="K19" s="3" t="s">
        <v>5</v>
      </c>
      <c r="L19" s="12" t="str">
        <f t="shared" si="1"/>
        <v>ΟΚ</v>
      </c>
      <c r="M19" s="12"/>
      <c r="N19" s="5" t="s">
        <v>5</v>
      </c>
      <c r="O19" s="3">
        <f t="shared" si="2"/>
        <v>120</v>
      </c>
      <c r="P19" s="5"/>
      <c r="Q19" s="5">
        <f t="shared" si="3"/>
        <v>0</v>
      </c>
      <c r="R19" s="3"/>
      <c r="S19" s="3">
        <f t="shared" si="4"/>
        <v>0</v>
      </c>
      <c r="T19" s="3"/>
      <c r="U19" s="3">
        <f t="shared" si="5"/>
        <v>0</v>
      </c>
      <c r="V19" s="3" t="s">
        <v>6</v>
      </c>
      <c r="W19" s="3">
        <f t="shared" si="6"/>
        <v>50</v>
      </c>
      <c r="X19" s="3"/>
      <c r="Y19" s="3">
        <f t="shared" si="7"/>
        <v>0</v>
      </c>
      <c r="Z19" s="3" t="s">
        <v>2</v>
      </c>
      <c r="AA19" s="3">
        <f t="shared" si="8"/>
        <v>70</v>
      </c>
      <c r="AB19" s="3"/>
      <c r="AC19" s="3">
        <f t="shared" si="9"/>
        <v>0</v>
      </c>
      <c r="AD19" s="3"/>
      <c r="AE19" s="4">
        <f t="shared" si="10"/>
        <v>0</v>
      </c>
      <c r="AF19" s="10">
        <f t="shared" si="11"/>
        <v>959.4</v>
      </c>
      <c r="AG19" s="3"/>
    </row>
    <row r="20" spans="1:33" ht="18" customHeight="1">
      <c r="A20" s="3">
        <v>17</v>
      </c>
      <c r="B20" s="6" t="s">
        <v>44</v>
      </c>
      <c r="C20" s="6" t="s">
        <v>148</v>
      </c>
      <c r="D20" s="16" t="s">
        <v>45</v>
      </c>
      <c r="E20" s="16" t="s">
        <v>46</v>
      </c>
      <c r="F20" s="5" t="s">
        <v>5</v>
      </c>
      <c r="G20" s="5">
        <v>7.62</v>
      </c>
      <c r="H20" s="5">
        <f t="shared" si="0"/>
        <v>838.2</v>
      </c>
      <c r="I20" s="5" t="s">
        <v>5</v>
      </c>
      <c r="J20" s="3" t="s">
        <v>5</v>
      </c>
      <c r="K20" s="3" t="s">
        <v>5</v>
      </c>
      <c r="L20" s="12" t="str">
        <f t="shared" si="1"/>
        <v>ΟΚ</v>
      </c>
      <c r="M20" s="12"/>
      <c r="N20" s="5" t="s">
        <v>5</v>
      </c>
      <c r="O20" s="3">
        <f t="shared" si="2"/>
        <v>120</v>
      </c>
      <c r="P20" s="5"/>
      <c r="Q20" s="5">
        <f t="shared" si="3"/>
        <v>0</v>
      </c>
      <c r="R20" s="3"/>
      <c r="S20" s="3">
        <f t="shared" si="4"/>
        <v>0</v>
      </c>
      <c r="T20" s="3"/>
      <c r="U20" s="3">
        <f t="shared" si="5"/>
        <v>0</v>
      </c>
      <c r="V20" s="3"/>
      <c r="W20" s="3">
        <f t="shared" si="6"/>
        <v>0</v>
      </c>
      <c r="X20" s="3"/>
      <c r="Y20" s="3">
        <f t="shared" si="7"/>
        <v>0</v>
      </c>
      <c r="Z20" s="3"/>
      <c r="AA20" s="3">
        <f t="shared" si="8"/>
        <v>0</v>
      </c>
      <c r="AB20" s="3"/>
      <c r="AC20" s="3">
        <f t="shared" si="9"/>
        <v>0</v>
      </c>
      <c r="AD20" s="3"/>
      <c r="AE20" s="4">
        <f t="shared" si="10"/>
        <v>0</v>
      </c>
      <c r="AF20" s="10">
        <f t="shared" si="11"/>
        <v>958.2</v>
      </c>
      <c r="AG20" s="3"/>
    </row>
    <row r="21" spans="1:33" ht="18" customHeight="1">
      <c r="A21" s="3">
        <v>18</v>
      </c>
      <c r="B21" s="17" t="s">
        <v>118</v>
      </c>
      <c r="C21" s="17" t="s">
        <v>143</v>
      </c>
      <c r="D21" s="3" t="s">
        <v>119</v>
      </c>
      <c r="E21" s="3" t="s">
        <v>120</v>
      </c>
      <c r="F21" s="5" t="s">
        <v>5</v>
      </c>
      <c r="G21" s="5">
        <v>7.13</v>
      </c>
      <c r="H21" s="5">
        <f t="shared" si="0"/>
        <v>784.3</v>
      </c>
      <c r="I21" s="5" t="s">
        <v>5</v>
      </c>
      <c r="J21" s="3" t="s">
        <v>5</v>
      </c>
      <c r="K21" s="3" t="s">
        <v>5</v>
      </c>
      <c r="L21" s="12" t="str">
        <f t="shared" si="1"/>
        <v>ΟΚ</v>
      </c>
      <c r="M21" s="12"/>
      <c r="N21" s="5" t="s">
        <v>5</v>
      </c>
      <c r="O21" s="3">
        <f t="shared" si="2"/>
        <v>120</v>
      </c>
      <c r="P21" s="5"/>
      <c r="Q21" s="5">
        <f t="shared" si="3"/>
        <v>0</v>
      </c>
      <c r="R21" s="3"/>
      <c r="S21" s="3">
        <f t="shared" si="4"/>
        <v>0</v>
      </c>
      <c r="T21" s="3"/>
      <c r="U21" s="3">
        <f t="shared" si="5"/>
        <v>0</v>
      </c>
      <c r="V21" s="3"/>
      <c r="W21" s="3">
        <f t="shared" si="6"/>
        <v>0</v>
      </c>
      <c r="X21" s="3"/>
      <c r="Y21" s="3">
        <f t="shared" si="7"/>
        <v>0</v>
      </c>
      <c r="Z21" s="3" t="s">
        <v>6</v>
      </c>
      <c r="AA21" s="3">
        <f t="shared" si="8"/>
        <v>50</v>
      </c>
      <c r="AB21" s="3"/>
      <c r="AC21" s="3">
        <f t="shared" si="9"/>
        <v>0</v>
      </c>
      <c r="AD21" s="3"/>
      <c r="AE21" s="4">
        <f t="shared" si="10"/>
        <v>0</v>
      </c>
      <c r="AF21" s="10">
        <f t="shared" si="11"/>
        <v>954.3</v>
      </c>
      <c r="AG21" s="3"/>
    </row>
    <row r="22" spans="1:33" ht="46.5" customHeight="1">
      <c r="A22" s="3">
        <v>19</v>
      </c>
      <c r="B22" s="6" t="s">
        <v>75</v>
      </c>
      <c r="C22" s="6" t="s">
        <v>165</v>
      </c>
      <c r="D22" s="20" t="s">
        <v>76</v>
      </c>
      <c r="E22" s="20" t="s">
        <v>70</v>
      </c>
      <c r="F22" s="5" t="s">
        <v>5</v>
      </c>
      <c r="G22" s="5">
        <v>6.35</v>
      </c>
      <c r="H22" s="5">
        <f t="shared" si="0"/>
        <v>698.5</v>
      </c>
      <c r="I22" s="5" t="s">
        <v>5</v>
      </c>
      <c r="J22" s="3" t="s">
        <v>5</v>
      </c>
      <c r="K22" s="3" t="s">
        <v>5</v>
      </c>
      <c r="L22" s="12" t="str">
        <f t="shared" si="1"/>
        <v>ΟΚ</v>
      </c>
      <c r="M22" s="12"/>
      <c r="N22" s="5" t="s">
        <v>5</v>
      </c>
      <c r="O22" s="3">
        <f t="shared" si="2"/>
        <v>120</v>
      </c>
      <c r="P22" s="5"/>
      <c r="Q22" s="5">
        <f t="shared" si="3"/>
        <v>0</v>
      </c>
      <c r="R22" s="3"/>
      <c r="S22" s="3">
        <f t="shared" si="4"/>
        <v>0</v>
      </c>
      <c r="T22" s="3"/>
      <c r="U22" s="3">
        <f t="shared" si="5"/>
        <v>0</v>
      </c>
      <c r="V22" s="3" t="s">
        <v>3</v>
      </c>
      <c r="W22" s="3">
        <f t="shared" si="6"/>
        <v>30</v>
      </c>
      <c r="X22" s="3"/>
      <c r="Y22" s="3">
        <f t="shared" si="7"/>
        <v>0</v>
      </c>
      <c r="Z22" s="3" t="s">
        <v>2</v>
      </c>
      <c r="AA22" s="3">
        <f t="shared" si="8"/>
        <v>70</v>
      </c>
      <c r="AB22" s="3"/>
      <c r="AC22" s="3">
        <f t="shared" si="9"/>
        <v>0</v>
      </c>
      <c r="AD22" s="3"/>
      <c r="AE22" s="4">
        <f t="shared" si="10"/>
        <v>0</v>
      </c>
      <c r="AF22" s="10">
        <f t="shared" si="11"/>
        <v>918.5</v>
      </c>
      <c r="AG22" s="3"/>
    </row>
    <row r="23" spans="1:33" ht="18" customHeight="1">
      <c r="A23" s="3">
        <v>20</v>
      </c>
      <c r="B23" s="6" t="s">
        <v>89</v>
      </c>
      <c r="C23" s="6" t="s">
        <v>172</v>
      </c>
      <c r="D23" s="16" t="s">
        <v>90</v>
      </c>
      <c r="E23" s="16" t="s">
        <v>171</v>
      </c>
      <c r="F23" s="5" t="s">
        <v>5</v>
      </c>
      <c r="G23" s="5">
        <v>6.6</v>
      </c>
      <c r="H23" s="5">
        <f t="shared" si="0"/>
        <v>726</v>
      </c>
      <c r="I23" s="5" t="s">
        <v>5</v>
      </c>
      <c r="J23" s="3" t="s">
        <v>5</v>
      </c>
      <c r="K23" s="3" t="s">
        <v>5</v>
      </c>
      <c r="L23" s="12" t="str">
        <f t="shared" si="1"/>
        <v>ΟΚ</v>
      </c>
      <c r="M23" s="12"/>
      <c r="N23" s="5" t="s">
        <v>5</v>
      </c>
      <c r="O23" s="3">
        <f t="shared" si="2"/>
        <v>120</v>
      </c>
      <c r="P23" s="5"/>
      <c r="Q23" s="5">
        <f t="shared" si="3"/>
        <v>0</v>
      </c>
      <c r="R23" s="3"/>
      <c r="S23" s="3">
        <f t="shared" si="4"/>
        <v>0</v>
      </c>
      <c r="T23" s="3"/>
      <c r="U23" s="3">
        <f t="shared" si="5"/>
        <v>0</v>
      </c>
      <c r="V23" s="3"/>
      <c r="W23" s="3">
        <f t="shared" si="6"/>
        <v>0</v>
      </c>
      <c r="X23" s="3"/>
      <c r="Y23" s="3">
        <f t="shared" si="7"/>
        <v>0</v>
      </c>
      <c r="Z23" s="3" t="s">
        <v>2</v>
      </c>
      <c r="AA23" s="3">
        <f t="shared" si="8"/>
        <v>70</v>
      </c>
      <c r="AB23" s="3"/>
      <c r="AC23" s="3">
        <f t="shared" si="9"/>
        <v>0</v>
      </c>
      <c r="AD23" s="3"/>
      <c r="AE23" s="4">
        <f t="shared" si="10"/>
        <v>0</v>
      </c>
      <c r="AF23" s="10">
        <f t="shared" si="11"/>
        <v>916</v>
      </c>
      <c r="AG23" s="3"/>
    </row>
    <row r="24" spans="1:33" ht="18" customHeight="1">
      <c r="A24" s="3">
        <v>21</v>
      </c>
      <c r="B24" s="6" t="s">
        <v>29</v>
      </c>
      <c r="C24" s="6" t="s">
        <v>138</v>
      </c>
      <c r="D24" s="16" t="s">
        <v>30</v>
      </c>
      <c r="E24" s="16" t="s">
        <v>31</v>
      </c>
      <c r="F24" s="5" t="s">
        <v>5</v>
      </c>
      <c r="G24" s="5">
        <v>7.98</v>
      </c>
      <c r="H24" s="5">
        <f t="shared" si="0"/>
        <v>877.80000000000007</v>
      </c>
      <c r="I24" s="5" t="s">
        <v>5</v>
      </c>
      <c r="J24" s="3" t="s">
        <v>5</v>
      </c>
      <c r="K24" s="3" t="s">
        <v>5</v>
      </c>
      <c r="L24" s="12" t="str">
        <f t="shared" si="1"/>
        <v>ΟΚ</v>
      </c>
      <c r="M24" s="12"/>
      <c r="N24" s="5"/>
      <c r="O24" s="3">
        <f t="shared" si="2"/>
        <v>0</v>
      </c>
      <c r="P24" s="5"/>
      <c r="Q24" s="5">
        <f t="shared" si="3"/>
        <v>0</v>
      </c>
      <c r="R24" s="3"/>
      <c r="S24" s="3">
        <f t="shared" si="4"/>
        <v>0</v>
      </c>
      <c r="T24" s="3"/>
      <c r="U24" s="3">
        <f t="shared" si="5"/>
        <v>0</v>
      </c>
      <c r="V24" s="3"/>
      <c r="W24" s="3">
        <f t="shared" si="6"/>
        <v>0</v>
      </c>
      <c r="X24" s="3"/>
      <c r="Y24" s="3">
        <f t="shared" si="7"/>
        <v>0</v>
      </c>
      <c r="Z24" s="3"/>
      <c r="AA24" s="3">
        <f t="shared" si="8"/>
        <v>0</v>
      </c>
      <c r="AB24" s="18"/>
      <c r="AC24" s="3">
        <f t="shared" si="9"/>
        <v>0</v>
      </c>
      <c r="AD24" s="3"/>
      <c r="AE24" s="4">
        <f t="shared" si="10"/>
        <v>0</v>
      </c>
      <c r="AF24" s="10">
        <f t="shared" si="11"/>
        <v>877.80000000000007</v>
      </c>
      <c r="AG24" s="3"/>
    </row>
    <row r="25" spans="1:33" ht="18" customHeight="1">
      <c r="A25" s="3">
        <v>22</v>
      </c>
      <c r="B25" s="6" t="s">
        <v>108</v>
      </c>
      <c r="C25" s="6" t="s">
        <v>181</v>
      </c>
      <c r="D25" s="16" t="s">
        <v>109</v>
      </c>
      <c r="E25" s="16" t="s">
        <v>110</v>
      </c>
      <c r="F25" s="5" t="s">
        <v>5</v>
      </c>
      <c r="G25" s="5">
        <v>6.14</v>
      </c>
      <c r="H25" s="5">
        <f t="shared" si="0"/>
        <v>675.4</v>
      </c>
      <c r="I25" s="5" t="s">
        <v>5</v>
      </c>
      <c r="J25" s="3" t="s">
        <v>5</v>
      </c>
      <c r="K25" s="3" t="s">
        <v>5</v>
      </c>
      <c r="L25" s="12" t="str">
        <f t="shared" si="1"/>
        <v>ΟΚ</v>
      </c>
      <c r="M25" s="12"/>
      <c r="N25" s="5" t="s">
        <v>5</v>
      </c>
      <c r="O25" s="3">
        <f t="shared" si="2"/>
        <v>120</v>
      </c>
      <c r="P25" s="5"/>
      <c r="Q25" s="5">
        <f t="shared" si="3"/>
        <v>0</v>
      </c>
      <c r="R25" s="3"/>
      <c r="S25" s="3">
        <f t="shared" si="4"/>
        <v>0</v>
      </c>
      <c r="T25" s="3"/>
      <c r="U25" s="3">
        <f t="shared" si="5"/>
        <v>0</v>
      </c>
      <c r="V25" s="3"/>
      <c r="W25" s="3">
        <f t="shared" si="6"/>
        <v>0</v>
      </c>
      <c r="X25" s="3"/>
      <c r="Y25" s="3">
        <f t="shared" si="7"/>
        <v>0</v>
      </c>
      <c r="Z25" s="3" t="s">
        <v>2</v>
      </c>
      <c r="AA25" s="3">
        <f t="shared" si="8"/>
        <v>70</v>
      </c>
      <c r="AB25" s="3"/>
      <c r="AC25" s="3">
        <f t="shared" si="9"/>
        <v>0</v>
      </c>
      <c r="AD25" s="3"/>
      <c r="AE25" s="4">
        <f t="shared" si="10"/>
        <v>0</v>
      </c>
      <c r="AF25" s="10">
        <f t="shared" si="11"/>
        <v>865.4</v>
      </c>
      <c r="AG25" s="3"/>
    </row>
    <row r="26" spans="1:33" ht="18" customHeight="1">
      <c r="A26" s="3">
        <v>23</v>
      </c>
      <c r="B26" s="6" t="s">
        <v>111</v>
      </c>
      <c r="C26" s="6" t="s">
        <v>182</v>
      </c>
      <c r="D26" s="16" t="s">
        <v>112</v>
      </c>
      <c r="E26" s="16" t="s">
        <v>113</v>
      </c>
      <c r="F26" s="5" t="s">
        <v>5</v>
      </c>
      <c r="G26" s="5">
        <v>6.14</v>
      </c>
      <c r="H26" s="5">
        <f t="shared" si="0"/>
        <v>675.4</v>
      </c>
      <c r="I26" s="5" t="s">
        <v>5</v>
      </c>
      <c r="J26" s="3" t="s">
        <v>5</v>
      </c>
      <c r="K26" s="3" t="s">
        <v>5</v>
      </c>
      <c r="L26" s="12" t="str">
        <f t="shared" si="1"/>
        <v>ΟΚ</v>
      </c>
      <c r="M26" s="12"/>
      <c r="N26" s="5" t="s">
        <v>5</v>
      </c>
      <c r="O26" s="3">
        <f t="shared" si="2"/>
        <v>120</v>
      </c>
      <c r="P26" s="5"/>
      <c r="Q26" s="5">
        <f t="shared" si="3"/>
        <v>0</v>
      </c>
      <c r="R26" s="3"/>
      <c r="S26" s="3">
        <f t="shared" si="4"/>
        <v>0</v>
      </c>
      <c r="T26" s="3"/>
      <c r="U26" s="3">
        <f t="shared" si="5"/>
        <v>0</v>
      </c>
      <c r="V26" s="3"/>
      <c r="W26" s="3">
        <f t="shared" si="6"/>
        <v>0</v>
      </c>
      <c r="X26" s="3"/>
      <c r="Y26" s="3">
        <f t="shared" si="7"/>
        <v>0</v>
      </c>
      <c r="Z26" s="3" t="s">
        <v>2</v>
      </c>
      <c r="AA26" s="3">
        <f t="shared" si="8"/>
        <v>70</v>
      </c>
      <c r="AB26" s="3"/>
      <c r="AC26" s="3">
        <f t="shared" si="9"/>
        <v>0</v>
      </c>
      <c r="AD26" s="3"/>
      <c r="AE26" s="4">
        <f t="shared" si="10"/>
        <v>0</v>
      </c>
      <c r="AF26" s="10">
        <f t="shared" si="11"/>
        <v>865.4</v>
      </c>
      <c r="AG26" s="3"/>
    </row>
    <row r="27" spans="1:33" ht="18" customHeight="1">
      <c r="A27" s="3">
        <v>24</v>
      </c>
      <c r="B27" s="6" t="s">
        <v>65</v>
      </c>
      <c r="C27" s="6" t="s">
        <v>161</v>
      </c>
      <c r="D27" s="16" t="s">
        <v>66</v>
      </c>
      <c r="E27" s="16" t="s">
        <v>67</v>
      </c>
      <c r="F27" s="5" t="s">
        <v>5</v>
      </c>
      <c r="G27" s="5">
        <v>5.97</v>
      </c>
      <c r="H27" s="5">
        <f t="shared" si="0"/>
        <v>656.69999999999993</v>
      </c>
      <c r="I27" s="5" t="s">
        <v>5</v>
      </c>
      <c r="J27" s="3" t="s">
        <v>5</v>
      </c>
      <c r="K27" s="3" t="s">
        <v>5</v>
      </c>
      <c r="L27" s="12" t="str">
        <f t="shared" si="1"/>
        <v>ΟΚ</v>
      </c>
      <c r="M27" s="12"/>
      <c r="N27" s="5" t="s">
        <v>5</v>
      </c>
      <c r="O27" s="3">
        <f t="shared" si="2"/>
        <v>120</v>
      </c>
      <c r="P27" s="5"/>
      <c r="Q27" s="5">
        <f t="shared" si="3"/>
        <v>0</v>
      </c>
      <c r="R27" s="3"/>
      <c r="S27" s="3">
        <f t="shared" si="4"/>
        <v>0</v>
      </c>
      <c r="T27" s="3"/>
      <c r="U27" s="3">
        <f t="shared" si="5"/>
        <v>0</v>
      </c>
      <c r="V27" s="3"/>
      <c r="W27" s="3">
        <f t="shared" si="6"/>
        <v>0</v>
      </c>
      <c r="X27" s="3"/>
      <c r="Y27" s="3">
        <f t="shared" si="7"/>
        <v>0</v>
      </c>
      <c r="Z27" s="3" t="s">
        <v>2</v>
      </c>
      <c r="AA27" s="3">
        <f t="shared" si="8"/>
        <v>70</v>
      </c>
      <c r="AB27" s="3"/>
      <c r="AC27" s="3">
        <f t="shared" si="9"/>
        <v>0</v>
      </c>
      <c r="AD27" s="3"/>
      <c r="AE27" s="4">
        <f t="shared" si="10"/>
        <v>0</v>
      </c>
      <c r="AF27" s="10">
        <f t="shared" si="11"/>
        <v>846.69999999999993</v>
      </c>
      <c r="AG27" s="3"/>
    </row>
    <row r="28" spans="1:33" ht="18" customHeight="1">
      <c r="A28" s="3">
        <v>25</v>
      </c>
      <c r="B28" s="6" t="s">
        <v>91</v>
      </c>
      <c r="C28" s="6" t="s">
        <v>173</v>
      </c>
      <c r="D28" s="16" t="s">
        <v>92</v>
      </c>
      <c r="E28" s="16" t="s">
        <v>40</v>
      </c>
      <c r="F28" s="5" t="s">
        <v>5</v>
      </c>
      <c r="G28" s="5">
        <v>6.02</v>
      </c>
      <c r="H28" s="5">
        <f t="shared" si="0"/>
        <v>662.19999999999993</v>
      </c>
      <c r="I28" s="5" t="s">
        <v>5</v>
      </c>
      <c r="J28" s="3" t="s">
        <v>5</v>
      </c>
      <c r="K28" s="3" t="s">
        <v>5</v>
      </c>
      <c r="L28" s="12" t="str">
        <f t="shared" si="1"/>
        <v>ΟΚ</v>
      </c>
      <c r="M28" s="12"/>
      <c r="N28" s="5" t="s">
        <v>5</v>
      </c>
      <c r="O28" s="3">
        <f t="shared" si="2"/>
        <v>120</v>
      </c>
      <c r="P28" s="5"/>
      <c r="Q28" s="5">
        <f t="shared" si="3"/>
        <v>0</v>
      </c>
      <c r="R28" s="3"/>
      <c r="S28" s="3">
        <f t="shared" si="4"/>
        <v>0</v>
      </c>
      <c r="T28" s="3"/>
      <c r="U28" s="3">
        <f t="shared" si="5"/>
        <v>0</v>
      </c>
      <c r="V28" s="3"/>
      <c r="W28" s="3">
        <f t="shared" si="6"/>
        <v>0</v>
      </c>
      <c r="X28" s="3"/>
      <c r="Y28" s="3">
        <f t="shared" si="7"/>
        <v>0</v>
      </c>
      <c r="Z28" s="3" t="s">
        <v>6</v>
      </c>
      <c r="AA28" s="3">
        <f t="shared" si="8"/>
        <v>50</v>
      </c>
      <c r="AB28" s="3"/>
      <c r="AC28" s="3">
        <f t="shared" si="9"/>
        <v>0</v>
      </c>
      <c r="AD28" s="3"/>
      <c r="AE28" s="4">
        <f t="shared" si="10"/>
        <v>0</v>
      </c>
      <c r="AF28" s="10">
        <f t="shared" si="11"/>
        <v>832.19999999999993</v>
      </c>
      <c r="AG28" s="3"/>
    </row>
    <row r="29" spans="1:33" ht="18" customHeight="1">
      <c r="A29" s="3">
        <v>26</v>
      </c>
      <c r="B29" s="6" t="s">
        <v>93</v>
      </c>
      <c r="C29" s="6" t="s">
        <v>174</v>
      </c>
      <c r="D29" s="16" t="s">
        <v>94</v>
      </c>
      <c r="E29" s="16" t="s">
        <v>79</v>
      </c>
      <c r="F29" s="5" t="s">
        <v>5</v>
      </c>
      <c r="G29" s="5">
        <v>6.58</v>
      </c>
      <c r="H29" s="5">
        <f t="shared" si="0"/>
        <v>723.8</v>
      </c>
      <c r="I29" s="5" t="s">
        <v>5</v>
      </c>
      <c r="J29" s="3" t="s">
        <v>5</v>
      </c>
      <c r="K29" s="3" t="s">
        <v>5</v>
      </c>
      <c r="L29" s="12" t="str">
        <f t="shared" si="1"/>
        <v>ΟΚ</v>
      </c>
      <c r="M29" s="12"/>
      <c r="N29" s="5"/>
      <c r="O29" s="3">
        <f t="shared" si="2"/>
        <v>0</v>
      </c>
      <c r="P29" s="5"/>
      <c r="Q29" s="5">
        <f t="shared" si="3"/>
        <v>0</v>
      </c>
      <c r="R29" s="3"/>
      <c r="S29" s="3">
        <f t="shared" si="4"/>
        <v>0</v>
      </c>
      <c r="T29" s="3"/>
      <c r="U29" s="3">
        <f t="shared" si="5"/>
        <v>0</v>
      </c>
      <c r="V29" s="3" t="s">
        <v>3</v>
      </c>
      <c r="W29" s="3">
        <f t="shared" si="6"/>
        <v>30</v>
      </c>
      <c r="X29" s="3"/>
      <c r="Y29" s="3">
        <f t="shared" si="7"/>
        <v>0</v>
      </c>
      <c r="Z29" s="3" t="s">
        <v>2</v>
      </c>
      <c r="AA29" s="3">
        <f t="shared" si="8"/>
        <v>70</v>
      </c>
      <c r="AB29" s="3"/>
      <c r="AC29" s="3">
        <f t="shared" si="9"/>
        <v>0</v>
      </c>
      <c r="AD29" s="3"/>
      <c r="AE29" s="4">
        <f t="shared" si="10"/>
        <v>0</v>
      </c>
      <c r="AF29" s="10">
        <f t="shared" si="11"/>
        <v>823.8</v>
      </c>
      <c r="AG29" s="3"/>
    </row>
    <row r="30" spans="1:33" ht="18" customHeight="1">
      <c r="A30" s="3">
        <v>27</v>
      </c>
      <c r="B30" s="6" t="s">
        <v>47</v>
      </c>
      <c r="C30" s="6" t="s">
        <v>149</v>
      </c>
      <c r="D30" s="16" t="s">
        <v>48</v>
      </c>
      <c r="E30" s="16" t="s">
        <v>49</v>
      </c>
      <c r="F30" s="5" t="s">
        <v>5</v>
      </c>
      <c r="G30" s="5">
        <v>6.82</v>
      </c>
      <c r="H30" s="5">
        <f t="shared" si="0"/>
        <v>750.2</v>
      </c>
      <c r="I30" s="5" t="s">
        <v>5</v>
      </c>
      <c r="J30" s="3" t="s">
        <v>5</v>
      </c>
      <c r="K30" s="3" t="s">
        <v>5</v>
      </c>
      <c r="L30" s="12" t="str">
        <f t="shared" si="1"/>
        <v>ΟΚ</v>
      </c>
      <c r="M30" s="12"/>
      <c r="N30" s="5"/>
      <c r="O30" s="3">
        <f t="shared" si="2"/>
        <v>0</v>
      </c>
      <c r="P30" s="5"/>
      <c r="Q30" s="5">
        <f t="shared" si="3"/>
        <v>0</v>
      </c>
      <c r="R30" s="3"/>
      <c r="S30" s="3">
        <f t="shared" si="4"/>
        <v>0</v>
      </c>
      <c r="T30" s="3"/>
      <c r="U30" s="3">
        <f t="shared" si="5"/>
        <v>0</v>
      </c>
      <c r="V30" s="3"/>
      <c r="W30" s="3">
        <f t="shared" si="6"/>
        <v>0</v>
      </c>
      <c r="X30" s="3"/>
      <c r="Y30" s="3">
        <f t="shared" si="7"/>
        <v>0</v>
      </c>
      <c r="Z30" s="3" t="s">
        <v>2</v>
      </c>
      <c r="AA30" s="3">
        <f t="shared" si="8"/>
        <v>70</v>
      </c>
      <c r="AB30" s="3"/>
      <c r="AC30" s="3">
        <f t="shared" si="9"/>
        <v>0</v>
      </c>
      <c r="AD30" s="3"/>
      <c r="AE30" s="4">
        <f t="shared" si="10"/>
        <v>0</v>
      </c>
      <c r="AF30" s="10">
        <f t="shared" si="11"/>
        <v>820.2</v>
      </c>
      <c r="AG30" s="3"/>
    </row>
    <row r="31" spans="1:33" ht="18" customHeight="1">
      <c r="A31" s="3">
        <v>28</v>
      </c>
      <c r="B31" s="6" t="s">
        <v>61</v>
      </c>
      <c r="C31" s="6" t="s">
        <v>159</v>
      </c>
      <c r="D31" s="16" t="s">
        <v>62</v>
      </c>
      <c r="E31" s="16" t="s">
        <v>40</v>
      </c>
      <c r="F31" s="5" t="s">
        <v>5</v>
      </c>
      <c r="G31" s="5">
        <v>6.54</v>
      </c>
      <c r="H31" s="5">
        <f t="shared" si="0"/>
        <v>719.4</v>
      </c>
      <c r="I31" s="5" t="s">
        <v>5</v>
      </c>
      <c r="J31" s="3" t="s">
        <v>5</v>
      </c>
      <c r="K31" s="3" t="s">
        <v>5</v>
      </c>
      <c r="L31" s="12" t="str">
        <f t="shared" si="1"/>
        <v>ΟΚ</v>
      </c>
      <c r="M31" s="12"/>
      <c r="N31" s="5"/>
      <c r="O31" s="3">
        <f t="shared" si="2"/>
        <v>0</v>
      </c>
      <c r="P31" s="5"/>
      <c r="Q31" s="5">
        <f t="shared" si="3"/>
        <v>0</v>
      </c>
      <c r="R31" s="3"/>
      <c r="S31" s="3">
        <f t="shared" si="4"/>
        <v>0</v>
      </c>
      <c r="T31" s="3"/>
      <c r="U31" s="3">
        <f t="shared" si="5"/>
        <v>0</v>
      </c>
      <c r="V31" s="3" t="s">
        <v>3</v>
      </c>
      <c r="W31" s="3">
        <f t="shared" si="6"/>
        <v>30</v>
      </c>
      <c r="X31" s="3"/>
      <c r="Y31" s="3">
        <f t="shared" si="7"/>
        <v>0</v>
      </c>
      <c r="Z31" s="3" t="s">
        <v>2</v>
      </c>
      <c r="AA31" s="3">
        <f t="shared" si="8"/>
        <v>70</v>
      </c>
      <c r="AB31" s="3"/>
      <c r="AC31" s="3">
        <f t="shared" si="9"/>
        <v>0</v>
      </c>
      <c r="AD31" s="3"/>
      <c r="AE31" s="4">
        <f t="shared" si="10"/>
        <v>0</v>
      </c>
      <c r="AF31" s="10">
        <f t="shared" si="11"/>
        <v>819.4</v>
      </c>
      <c r="AG31" s="3"/>
    </row>
    <row r="32" spans="1:33" ht="43.5" customHeight="1">
      <c r="A32" s="3">
        <v>29</v>
      </c>
      <c r="B32" s="6" t="s">
        <v>99</v>
      </c>
      <c r="C32" s="6" t="s">
        <v>178</v>
      </c>
      <c r="D32" s="16" t="s">
        <v>100</v>
      </c>
      <c r="E32" s="16" t="s">
        <v>101</v>
      </c>
      <c r="F32" s="5" t="s">
        <v>5</v>
      </c>
      <c r="G32" s="5">
        <v>6.08</v>
      </c>
      <c r="H32" s="5">
        <f t="shared" si="0"/>
        <v>668.8</v>
      </c>
      <c r="I32" s="5" t="s">
        <v>5</v>
      </c>
      <c r="J32" s="3" t="s">
        <v>5</v>
      </c>
      <c r="K32" s="3" t="s">
        <v>5</v>
      </c>
      <c r="L32" s="12" t="str">
        <f t="shared" si="1"/>
        <v>ΟΚ</v>
      </c>
      <c r="M32" s="12"/>
      <c r="N32" s="5"/>
      <c r="O32" s="3">
        <f t="shared" si="2"/>
        <v>0</v>
      </c>
      <c r="P32" s="5" t="s">
        <v>5</v>
      </c>
      <c r="Q32" s="5">
        <f t="shared" si="3"/>
        <v>60</v>
      </c>
      <c r="R32" s="3"/>
      <c r="S32" s="3">
        <f t="shared" si="4"/>
        <v>0</v>
      </c>
      <c r="T32" s="3"/>
      <c r="U32" s="3">
        <f t="shared" si="5"/>
        <v>0</v>
      </c>
      <c r="V32" s="3"/>
      <c r="W32" s="3">
        <f t="shared" si="6"/>
        <v>0</v>
      </c>
      <c r="X32" s="3"/>
      <c r="Y32" s="3">
        <f t="shared" si="7"/>
        <v>0</v>
      </c>
      <c r="Z32" s="3" t="s">
        <v>2</v>
      </c>
      <c r="AA32" s="3">
        <f t="shared" si="8"/>
        <v>70</v>
      </c>
      <c r="AB32" s="3"/>
      <c r="AC32" s="3">
        <f t="shared" si="9"/>
        <v>0</v>
      </c>
      <c r="AD32" s="3"/>
      <c r="AE32" s="4">
        <f t="shared" si="10"/>
        <v>0</v>
      </c>
      <c r="AF32" s="10">
        <f t="shared" si="11"/>
        <v>798.8</v>
      </c>
      <c r="AG32" s="3"/>
    </row>
    <row r="33" spans="1:33" ht="18" customHeight="1">
      <c r="A33" s="3">
        <v>30</v>
      </c>
      <c r="B33" s="6" t="s">
        <v>59</v>
      </c>
      <c r="C33" s="6" t="s">
        <v>155</v>
      </c>
      <c r="D33" s="16" t="s">
        <v>3</v>
      </c>
      <c r="E33" s="16" t="s">
        <v>60</v>
      </c>
      <c r="F33" s="5" t="s">
        <v>5</v>
      </c>
      <c r="G33" s="5">
        <v>6.67</v>
      </c>
      <c r="H33" s="5">
        <f t="shared" si="0"/>
        <v>733.7</v>
      </c>
      <c r="I33" s="5" t="s">
        <v>5</v>
      </c>
      <c r="J33" s="3" t="s">
        <v>5</v>
      </c>
      <c r="K33" s="3" t="s">
        <v>5</v>
      </c>
      <c r="L33" s="12" t="str">
        <f t="shared" si="1"/>
        <v>ΟΚ</v>
      </c>
      <c r="M33" s="12"/>
      <c r="N33" s="5"/>
      <c r="O33" s="3">
        <f t="shared" si="2"/>
        <v>0</v>
      </c>
      <c r="P33" s="5"/>
      <c r="Q33" s="5">
        <f t="shared" si="3"/>
        <v>0</v>
      </c>
      <c r="R33" s="3"/>
      <c r="S33" s="3">
        <f t="shared" si="4"/>
        <v>0</v>
      </c>
      <c r="T33" s="3"/>
      <c r="U33" s="3">
        <f t="shared" si="5"/>
        <v>0</v>
      </c>
      <c r="V33" s="3" t="s">
        <v>3</v>
      </c>
      <c r="W33" s="3">
        <f t="shared" si="6"/>
        <v>30</v>
      </c>
      <c r="X33" s="3"/>
      <c r="Y33" s="3">
        <f t="shared" si="7"/>
        <v>0</v>
      </c>
      <c r="Z33" s="3"/>
      <c r="AA33" s="3">
        <f t="shared" si="8"/>
        <v>0</v>
      </c>
      <c r="AB33" s="3"/>
      <c r="AC33" s="3">
        <f t="shared" si="9"/>
        <v>0</v>
      </c>
      <c r="AD33" s="3"/>
      <c r="AE33" s="4">
        <f t="shared" si="10"/>
        <v>0</v>
      </c>
      <c r="AF33" s="10">
        <f t="shared" si="11"/>
        <v>763.7</v>
      </c>
      <c r="AG33" s="3"/>
    </row>
    <row r="34" spans="1:33" ht="18" customHeight="1">
      <c r="A34" s="3">
        <v>31</v>
      </c>
      <c r="B34" s="6" t="s">
        <v>125</v>
      </c>
      <c r="C34" s="6" t="s">
        <v>157</v>
      </c>
      <c r="D34" s="16" t="s">
        <v>126</v>
      </c>
      <c r="E34" s="16" t="s">
        <v>127</v>
      </c>
      <c r="F34" s="5" t="s">
        <v>5</v>
      </c>
      <c r="G34" s="5">
        <v>6.59</v>
      </c>
      <c r="H34" s="5">
        <f t="shared" si="0"/>
        <v>724.9</v>
      </c>
      <c r="I34" s="5" t="s">
        <v>5</v>
      </c>
      <c r="J34" s="3" t="s">
        <v>5</v>
      </c>
      <c r="K34" s="3" t="s">
        <v>5</v>
      </c>
      <c r="L34" s="12" t="str">
        <f t="shared" si="1"/>
        <v>ΟΚ</v>
      </c>
      <c r="M34" s="12"/>
      <c r="N34" s="5"/>
      <c r="O34" s="3">
        <f t="shared" si="2"/>
        <v>0</v>
      </c>
      <c r="P34" s="5"/>
      <c r="Q34" s="5">
        <f t="shared" si="3"/>
        <v>0</v>
      </c>
      <c r="R34" s="3"/>
      <c r="S34" s="3">
        <f t="shared" si="4"/>
        <v>0</v>
      </c>
      <c r="T34" s="3"/>
      <c r="U34" s="3">
        <f t="shared" si="5"/>
        <v>0</v>
      </c>
      <c r="V34" s="3"/>
      <c r="W34" s="3">
        <f t="shared" si="6"/>
        <v>0</v>
      </c>
      <c r="X34" s="3"/>
      <c r="Y34" s="3">
        <f t="shared" si="7"/>
        <v>0</v>
      </c>
      <c r="Z34" s="3"/>
      <c r="AA34" s="3">
        <f t="shared" si="8"/>
        <v>0</v>
      </c>
      <c r="AB34" s="3"/>
      <c r="AC34" s="3">
        <f t="shared" si="9"/>
        <v>0</v>
      </c>
      <c r="AD34" s="3"/>
      <c r="AE34" s="4">
        <f t="shared" si="10"/>
        <v>0</v>
      </c>
      <c r="AF34" s="10">
        <f t="shared" si="11"/>
        <v>724.9</v>
      </c>
      <c r="AG34" s="3"/>
    </row>
    <row r="35" spans="1:33" ht="18" customHeight="1">
      <c r="A35" s="3">
        <v>32</v>
      </c>
      <c r="B35" s="6" t="s">
        <v>80</v>
      </c>
      <c r="C35" s="6" t="s">
        <v>167</v>
      </c>
      <c r="D35" s="16" t="s">
        <v>81</v>
      </c>
      <c r="E35" s="16" t="s">
        <v>82</v>
      </c>
      <c r="F35" s="5" t="s">
        <v>5</v>
      </c>
      <c r="G35" s="5">
        <v>6.5</v>
      </c>
      <c r="H35" s="5">
        <f t="shared" si="0"/>
        <v>715</v>
      </c>
      <c r="I35" s="5" t="s">
        <v>5</v>
      </c>
      <c r="J35" s="3" t="s">
        <v>5</v>
      </c>
      <c r="K35" s="3" t="s">
        <v>5</v>
      </c>
      <c r="L35" s="12" t="str">
        <f t="shared" si="1"/>
        <v>ΟΚ</v>
      </c>
      <c r="M35" s="12"/>
      <c r="N35" s="5"/>
      <c r="O35" s="3">
        <f t="shared" si="2"/>
        <v>0</v>
      </c>
      <c r="P35" s="5"/>
      <c r="Q35" s="5">
        <f t="shared" si="3"/>
        <v>0</v>
      </c>
      <c r="R35" s="3"/>
      <c r="S35" s="3">
        <f t="shared" si="4"/>
        <v>0</v>
      </c>
      <c r="T35" s="3"/>
      <c r="U35" s="3">
        <f t="shared" si="5"/>
        <v>0</v>
      </c>
      <c r="V35" s="3"/>
      <c r="W35" s="3">
        <f t="shared" si="6"/>
        <v>0</v>
      </c>
      <c r="X35" s="3"/>
      <c r="Y35" s="3">
        <f t="shared" si="7"/>
        <v>0</v>
      </c>
      <c r="Z35" s="3"/>
      <c r="AA35" s="3">
        <f t="shared" si="8"/>
        <v>0</v>
      </c>
      <c r="AB35" s="3"/>
      <c r="AC35" s="3">
        <f t="shared" si="9"/>
        <v>0</v>
      </c>
      <c r="AD35" s="3"/>
      <c r="AE35" s="4">
        <f t="shared" si="10"/>
        <v>0</v>
      </c>
      <c r="AF35" s="10">
        <f t="shared" si="11"/>
        <v>715</v>
      </c>
      <c r="AG35" s="3"/>
    </row>
    <row r="36" spans="1:33" ht="18" customHeight="1">
      <c r="A36" s="3">
        <v>33</v>
      </c>
      <c r="B36" s="6" t="s">
        <v>86</v>
      </c>
      <c r="C36" s="6" t="s">
        <v>170</v>
      </c>
      <c r="D36" s="16" t="s">
        <v>87</v>
      </c>
      <c r="E36" s="16" t="s">
        <v>88</v>
      </c>
      <c r="F36" s="5" t="s">
        <v>5</v>
      </c>
      <c r="G36" s="5">
        <v>6.43</v>
      </c>
      <c r="H36" s="5">
        <f t="shared" si="0"/>
        <v>707.3</v>
      </c>
      <c r="I36" s="5" t="s">
        <v>5</v>
      </c>
      <c r="J36" s="3" t="s">
        <v>5</v>
      </c>
      <c r="K36" s="3" t="s">
        <v>5</v>
      </c>
      <c r="L36" s="12" t="str">
        <f t="shared" si="1"/>
        <v>ΟΚ</v>
      </c>
      <c r="M36" s="12"/>
      <c r="N36" s="5"/>
      <c r="O36" s="3">
        <f t="shared" si="2"/>
        <v>0</v>
      </c>
      <c r="P36" s="5"/>
      <c r="Q36" s="5">
        <f t="shared" si="3"/>
        <v>0</v>
      </c>
      <c r="R36" s="3"/>
      <c r="S36" s="3">
        <f t="shared" si="4"/>
        <v>0</v>
      </c>
      <c r="T36" s="3"/>
      <c r="U36" s="3">
        <f t="shared" si="5"/>
        <v>0</v>
      </c>
      <c r="V36" s="3"/>
      <c r="W36" s="3">
        <f t="shared" si="6"/>
        <v>0</v>
      </c>
      <c r="X36" s="3"/>
      <c r="Y36" s="3">
        <f t="shared" si="7"/>
        <v>0</v>
      </c>
      <c r="Z36" s="3"/>
      <c r="AA36" s="3">
        <f t="shared" si="8"/>
        <v>0</v>
      </c>
      <c r="AB36" s="3"/>
      <c r="AC36" s="3">
        <f t="shared" si="9"/>
        <v>0</v>
      </c>
      <c r="AD36" s="3"/>
      <c r="AE36" s="4">
        <f t="shared" si="10"/>
        <v>0</v>
      </c>
      <c r="AF36" s="10">
        <f t="shared" si="11"/>
        <v>707.3</v>
      </c>
      <c r="AG36" s="3"/>
    </row>
    <row r="37" spans="1:33" ht="18" customHeight="1">
      <c r="A37" s="3">
        <v>34</v>
      </c>
      <c r="B37" s="6" t="s">
        <v>38</v>
      </c>
      <c r="C37" s="6" t="s">
        <v>146</v>
      </c>
      <c r="D37" s="16" t="s">
        <v>39</v>
      </c>
      <c r="E37" s="16" t="s">
        <v>40</v>
      </c>
      <c r="F37" s="5" t="s">
        <v>5</v>
      </c>
      <c r="G37" s="5">
        <v>6.23</v>
      </c>
      <c r="H37" s="5">
        <f t="shared" si="0"/>
        <v>685.30000000000007</v>
      </c>
      <c r="I37" s="5" t="s">
        <v>5</v>
      </c>
      <c r="J37" s="3" t="s">
        <v>5</v>
      </c>
      <c r="K37" s="3" t="s">
        <v>5</v>
      </c>
      <c r="L37" s="12" t="str">
        <f t="shared" si="1"/>
        <v>ΟΚ</v>
      </c>
      <c r="M37" s="12"/>
      <c r="N37" s="5"/>
      <c r="O37" s="3">
        <f t="shared" si="2"/>
        <v>0</v>
      </c>
      <c r="P37" s="5"/>
      <c r="Q37" s="5">
        <f t="shared" si="3"/>
        <v>0</v>
      </c>
      <c r="R37" s="3"/>
      <c r="S37" s="3">
        <f t="shared" si="4"/>
        <v>0</v>
      </c>
      <c r="T37" s="3"/>
      <c r="U37" s="3">
        <f t="shared" si="5"/>
        <v>0</v>
      </c>
      <c r="V37" s="3"/>
      <c r="W37" s="3">
        <f t="shared" si="6"/>
        <v>0</v>
      </c>
      <c r="X37" s="3"/>
      <c r="Y37" s="3">
        <f t="shared" si="7"/>
        <v>0</v>
      </c>
      <c r="Z37" s="3"/>
      <c r="AA37" s="3">
        <f t="shared" si="8"/>
        <v>0</v>
      </c>
      <c r="AB37" s="3"/>
      <c r="AC37" s="3">
        <f t="shared" si="9"/>
        <v>0</v>
      </c>
      <c r="AD37" s="3"/>
      <c r="AE37" s="4">
        <f t="shared" si="10"/>
        <v>0</v>
      </c>
      <c r="AF37" s="10">
        <f t="shared" si="11"/>
        <v>685.30000000000007</v>
      </c>
      <c r="AG37" s="3"/>
    </row>
    <row r="38" spans="1:33" ht="18" customHeight="1">
      <c r="A38" s="3">
        <v>35</v>
      </c>
      <c r="B38" s="6" t="s">
        <v>77</v>
      </c>
      <c r="C38" s="6" t="s">
        <v>166</v>
      </c>
      <c r="D38" s="16" t="s">
        <v>78</v>
      </c>
      <c r="E38" s="16" t="s">
        <v>79</v>
      </c>
      <c r="F38" s="5" t="s">
        <v>5</v>
      </c>
      <c r="G38" s="5">
        <v>5.7</v>
      </c>
      <c r="H38" s="5">
        <f t="shared" si="0"/>
        <v>627</v>
      </c>
      <c r="I38" s="5" t="s">
        <v>5</v>
      </c>
      <c r="J38" s="3" t="s">
        <v>5</v>
      </c>
      <c r="K38" s="3" t="s">
        <v>5</v>
      </c>
      <c r="L38" s="12" t="str">
        <f t="shared" si="1"/>
        <v>ΟΚ</v>
      </c>
      <c r="M38" s="12"/>
      <c r="N38" s="5"/>
      <c r="O38" s="3">
        <f t="shared" si="2"/>
        <v>0</v>
      </c>
      <c r="P38" s="5"/>
      <c r="Q38" s="5">
        <f t="shared" si="3"/>
        <v>0</v>
      </c>
      <c r="R38" s="3"/>
      <c r="S38" s="3">
        <f t="shared" si="4"/>
        <v>0</v>
      </c>
      <c r="T38" s="3"/>
      <c r="U38" s="3">
        <f t="shared" si="5"/>
        <v>0</v>
      </c>
      <c r="V38" s="3"/>
      <c r="W38" s="3">
        <f t="shared" si="6"/>
        <v>0</v>
      </c>
      <c r="X38" s="3"/>
      <c r="Y38" s="3">
        <f t="shared" si="7"/>
        <v>0</v>
      </c>
      <c r="Z38" s="3"/>
      <c r="AA38" s="3">
        <f t="shared" si="8"/>
        <v>0</v>
      </c>
      <c r="AB38" s="3"/>
      <c r="AC38" s="3">
        <f t="shared" si="9"/>
        <v>0</v>
      </c>
      <c r="AD38" s="3"/>
      <c r="AE38" s="4">
        <f t="shared" si="10"/>
        <v>0</v>
      </c>
      <c r="AF38" s="10">
        <f t="shared" si="11"/>
        <v>627</v>
      </c>
      <c r="AG38" s="3"/>
    </row>
  </sheetData>
  <sortState ref="A3:AG38">
    <sortCondition descending="1" ref="AF3:AF38"/>
  </sortState>
  <mergeCells count="4">
    <mergeCell ref="F2:K2"/>
    <mergeCell ref="A2:E2"/>
    <mergeCell ref="N2:AE2"/>
    <mergeCell ref="A1:E1"/>
  </mergeCells>
  <dataValidations count="4">
    <dataValidation type="whole" allowBlank="1" showInputMessage="1" showErrorMessage="1" errorTitle="ΠΡΟΣΟΧΗ!" error="ΑΠΟ 1 ΕΩΣ 24 ΜΗΝΕΣ" sqref="AD4:AD38">
      <formula1>1</formula1>
      <formula2>24</formula2>
    </dataValidation>
    <dataValidation type="decimal" allowBlank="1" showInputMessage="1" showErrorMessage="1" sqref="G4:G38">
      <formula1>5</formula1>
      <formula2>10</formula2>
    </dataValidation>
    <dataValidation type="list" allowBlank="1" showInputMessage="1" showErrorMessage="1" sqref="I4:K38 T4:T38 R4:R38 P4:P38 M4:N38 F4:F38 AB4:AB38">
      <formula1>$AO$6:$AO$6</formula1>
    </dataValidation>
    <dataValidation type="list" allowBlank="1" showInputMessage="1" showErrorMessage="1" sqref="Z4:Z38 X4:X38 V4:V38">
      <formula1>$AP$6:$AP$7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2"/>
  <sheetViews>
    <sheetView workbookViewId="0">
      <selection activeCell="AH4" sqref="AH4"/>
    </sheetView>
  </sheetViews>
  <sheetFormatPr defaultRowHeight="15"/>
  <cols>
    <col min="2" max="2" width="15.42578125" bestFit="1" customWidth="1"/>
    <col min="3" max="3" width="29.85546875" customWidth="1"/>
    <col min="4" max="4" width="8.28515625" bestFit="1" customWidth="1"/>
    <col min="8" max="8" width="8.140625" bestFit="1" customWidth="1"/>
    <col min="9" max="9" width="9.28515625" bestFit="1" customWidth="1"/>
    <col min="10" max="10" width="14.140625" hidden="1" customWidth="1"/>
    <col min="11" max="30" width="0" hidden="1" customWidth="1"/>
    <col min="31" max="31" width="40.42578125" customWidth="1"/>
  </cols>
  <sheetData>
    <row r="1" spans="1:41" s="1" customFormat="1" ht="65.25" customHeight="1">
      <c r="A1" s="34" t="s">
        <v>184</v>
      </c>
      <c r="B1" s="35"/>
      <c r="C1" s="3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1" s="2" customFormat="1" ht="15.75">
      <c r="A2" s="32" t="s">
        <v>7</v>
      </c>
      <c r="B2" s="32"/>
      <c r="C2" s="32"/>
      <c r="D2" s="32" t="s">
        <v>0</v>
      </c>
      <c r="E2" s="32"/>
      <c r="F2" s="32"/>
      <c r="G2" s="32"/>
      <c r="H2" s="32"/>
      <c r="I2" s="32"/>
      <c r="J2" s="22"/>
      <c r="K2" s="22"/>
      <c r="L2" s="32" t="s">
        <v>27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6" t="s">
        <v>10</v>
      </c>
      <c r="AE2" s="22"/>
    </row>
    <row r="3" spans="1:41" s="9" customFormat="1" ht="94.5" customHeight="1">
      <c r="A3" s="6" t="s">
        <v>1</v>
      </c>
      <c r="B3" s="6" t="s">
        <v>28</v>
      </c>
      <c r="C3" s="6" t="s">
        <v>137</v>
      </c>
      <c r="D3" s="6" t="s">
        <v>14</v>
      </c>
      <c r="E3" s="6" t="s">
        <v>11</v>
      </c>
      <c r="F3" s="6" t="s">
        <v>4</v>
      </c>
      <c r="G3" s="6" t="s">
        <v>15</v>
      </c>
      <c r="H3" s="6" t="s">
        <v>16</v>
      </c>
      <c r="I3" s="6" t="s">
        <v>17</v>
      </c>
      <c r="J3" s="6"/>
      <c r="K3" s="26" t="s">
        <v>12</v>
      </c>
      <c r="L3" s="6" t="s">
        <v>18</v>
      </c>
      <c r="M3" s="6" t="s">
        <v>4</v>
      </c>
      <c r="N3" s="6" t="s">
        <v>19</v>
      </c>
      <c r="O3" s="6" t="s">
        <v>4</v>
      </c>
      <c r="P3" s="6" t="s">
        <v>20</v>
      </c>
      <c r="Q3" s="6" t="s">
        <v>4</v>
      </c>
      <c r="R3" s="6" t="s">
        <v>21</v>
      </c>
      <c r="S3" s="6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6" t="s">
        <v>4</v>
      </c>
      <c r="AB3" s="6" t="s">
        <v>26</v>
      </c>
      <c r="AC3" s="6" t="s">
        <v>4</v>
      </c>
      <c r="AD3" s="36"/>
      <c r="AE3" s="6" t="s">
        <v>183</v>
      </c>
    </row>
    <row r="4" spans="1:41" s="21" customFormat="1" ht="46.5" customHeight="1">
      <c r="A4" s="18">
        <v>1</v>
      </c>
      <c r="B4" s="19" t="s">
        <v>139</v>
      </c>
      <c r="C4" s="19" t="s">
        <v>140</v>
      </c>
      <c r="D4" s="18" t="s">
        <v>5</v>
      </c>
      <c r="E4" s="18"/>
      <c r="F4" s="18">
        <f t="shared" ref="F4:F12" si="0">E4*110</f>
        <v>0</v>
      </c>
      <c r="G4" s="18" t="s">
        <v>13</v>
      </c>
      <c r="H4" s="18" t="s">
        <v>5</v>
      </c>
      <c r="I4" s="18" t="s">
        <v>5</v>
      </c>
      <c r="J4" s="18" t="str">
        <f t="shared" ref="J4:J12" si="1">IF(AND(D4="ΝΑΙ",IF(G4="ΝΑΙ",H4="ΝΑΙ",)*AND(I4="ΝΑΙ")),"ΟΚ","ΑΠΟΡΡΙΠΤΕΤΑΙ")</f>
        <v>ΑΠΟΡΡΙΠΤΕΤΑΙ</v>
      </c>
      <c r="K4" s="18"/>
      <c r="L4" s="18"/>
      <c r="M4" s="18">
        <f t="shared" ref="M4:M12" si="2">IF(L4="ΝΑΙ",120,0)</f>
        <v>0</v>
      </c>
      <c r="N4" s="18"/>
      <c r="O4" s="18">
        <f t="shared" ref="O4:O12" si="3">IF(N4="ΝΑΙ",60,0)</f>
        <v>0</v>
      </c>
      <c r="P4" s="18"/>
      <c r="Q4" s="18">
        <f t="shared" ref="Q4:Q12" si="4">IF(P4="ΝΑΙ",250,0)</f>
        <v>0</v>
      </c>
      <c r="R4" s="18"/>
      <c r="S4" s="18">
        <f t="shared" ref="S4:S12" si="5">IF(R4="ΝΑΙ",120,0)</f>
        <v>0</v>
      </c>
      <c r="T4" s="18"/>
      <c r="U4" s="18">
        <f t="shared" ref="U4:U12" si="6">IF(T4="ΑΡΙΣΤΗ",70,IF(T4="ΠΟΛΥ ΚΑΛΗ",50,IF(T4="ΚΑΛΗ",30,)))</f>
        <v>0</v>
      </c>
      <c r="V4" s="18"/>
      <c r="W4" s="18">
        <f t="shared" ref="W4:W12" si="7">IF(V4="ΑΡΙΣΤΗ",70,IF(V4="ΠΟΛΥ ΚΑΛΗ",50,IF(V4="ΚΑΛΗ",30,)))</f>
        <v>0</v>
      </c>
      <c r="X4" s="18"/>
      <c r="Y4" s="18">
        <f t="shared" ref="Y4:Y12" si="8">IF(X4="ΑΡΙΣΤΗ",70,IF(X4="ΠΟΛΥ ΚΑΛΗ",50,IF(X4="ΚΑΛΗ",30,)))</f>
        <v>0</v>
      </c>
      <c r="Z4" s="18"/>
      <c r="AA4" s="18">
        <f t="shared" ref="AA4:AA12" si="9">IF(Z4="ΝΑΙ",150,0)</f>
        <v>0</v>
      </c>
      <c r="AB4" s="18"/>
      <c r="AC4" s="18">
        <f t="shared" ref="AC4:AC12" si="10">AB4*17</f>
        <v>0</v>
      </c>
      <c r="AD4" s="24">
        <f>F4+AA4+M4+O4+Q4+S4+W4+Y4+AC4+U4</f>
        <v>0</v>
      </c>
      <c r="AE4" s="19" t="s">
        <v>186</v>
      </c>
      <c r="AN4" s="21" t="s">
        <v>13</v>
      </c>
      <c r="AO4" s="21" t="s">
        <v>6</v>
      </c>
    </row>
    <row r="5" spans="1:41" s="1" customFormat="1" ht="45">
      <c r="A5" s="3">
        <v>2</v>
      </c>
      <c r="B5" s="17" t="s">
        <v>116</v>
      </c>
      <c r="C5" s="17" t="s">
        <v>117</v>
      </c>
      <c r="D5" s="3"/>
      <c r="E5" s="3"/>
      <c r="F5" s="3">
        <f t="shared" si="0"/>
        <v>0</v>
      </c>
      <c r="G5" s="3"/>
      <c r="H5" s="3"/>
      <c r="I5" s="3"/>
      <c r="J5" s="3" t="str">
        <f t="shared" si="1"/>
        <v>ΑΠΟΡΡΙΠΤΕΤΑΙ</v>
      </c>
      <c r="K5" s="3"/>
      <c r="L5" s="3"/>
      <c r="M5" s="3">
        <f t="shared" si="2"/>
        <v>0</v>
      </c>
      <c r="N5" s="3"/>
      <c r="O5" s="3">
        <f t="shared" si="3"/>
        <v>0</v>
      </c>
      <c r="P5" s="3"/>
      <c r="Q5" s="3">
        <f t="shared" si="4"/>
        <v>0</v>
      </c>
      <c r="R5" s="3"/>
      <c r="S5" s="3">
        <f t="shared" si="5"/>
        <v>0</v>
      </c>
      <c r="T5" s="3"/>
      <c r="U5" s="3">
        <f t="shared" si="6"/>
        <v>0</v>
      </c>
      <c r="V5" s="3"/>
      <c r="W5" s="3">
        <f t="shared" si="7"/>
        <v>0</v>
      </c>
      <c r="X5" s="3"/>
      <c r="Y5" s="3">
        <f t="shared" si="8"/>
        <v>0</v>
      </c>
      <c r="Z5" s="3"/>
      <c r="AA5" s="3">
        <f t="shared" si="9"/>
        <v>0</v>
      </c>
      <c r="AB5" s="3"/>
      <c r="AC5" s="3">
        <f t="shared" si="10"/>
        <v>0</v>
      </c>
      <c r="AD5" s="25">
        <f>F5+AA5+M5+O5+Q5+S5+W5+Y5+AC5+U5</f>
        <v>0</v>
      </c>
      <c r="AE5" s="17" t="s">
        <v>136</v>
      </c>
    </row>
    <row r="6" spans="1:41" s="1" customFormat="1" ht="30">
      <c r="A6" s="3">
        <v>3</v>
      </c>
      <c r="B6" s="3" t="s">
        <v>114</v>
      </c>
      <c r="C6" s="3" t="s">
        <v>115</v>
      </c>
      <c r="D6" s="3"/>
      <c r="E6" s="3"/>
      <c r="F6" s="3">
        <f t="shared" si="0"/>
        <v>0</v>
      </c>
      <c r="G6" s="3"/>
      <c r="H6" s="3"/>
      <c r="I6" s="3"/>
      <c r="J6" s="3" t="str">
        <f t="shared" si="1"/>
        <v>ΑΠΟΡΡΙΠΤΕΤΑΙ</v>
      </c>
      <c r="K6" s="3"/>
      <c r="L6" s="3"/>
      <c r="M6" s="3">
        <f t="shared" si="2"/>
        <v>0</v>
      </c>
      <c r="N6" s="3"/>
      <c r="O6" s="3">
        <f t="shared" si="3"/>
        <v>0</v>
      </c>
      <c r="P6" s="3"/>
      <c r="Q6" s="3">
        <f t="shared" si="4"/>
        <v>0</v>
      </c>
      <c r="R6" s="3"/>
      <c r="S6" s="3">
        <f t="shared" si="5"/>
        <v>0</v>
      </c>
      <c r="T6" s="3"/>
      <c r="U6" s="3">
        <f t="shared" si="6"/>
        <v>0</v>
      </c>
      <c r="V6" s="3"/>
      <c r="W6" s="3">
        <f t="shared" si="7"/>
        <v>0</v>
      </c>
      <c r="X6" s="3"/>
      <c r="Y6" s="3">
        <f t="shared" si="8"/>
        <v>0</v>
      </c>
      <c r="Z6" s="3"/>
      <c r="AA6" s="3">
        <f t="shared" si="9"/>
        <v>0</v>
      </c>
      <c r="AB6" s="3"/>
      <c r="AC6" s="3">
        <f t="shared" si="10"/>
        <v>0</v>
      </c>
      <c r="AD6" s="25">
        <f>F6+AA6+M6+O6+Q6+S6+W6+Y6+AC6+U6</f>
        <v>0</v>
      </c>
      <c r="AE6" s="17" t="s">
        <v>135</v>
      </c>
    </row>
    <row r="7" spans="1:41" s="1" customFormat="1" ht="18" customHeight="1">
      <c r="A7" s="18">
        <v>4</v>
      </c>
      <c r="B7" s="6" t="s">
        <v>50</v>
      </c>
      <c r="C7" s="6" t="s">
        <v>150</v>
      </c>
      <c r="D7" s="3" t="s">
        <v>5</v>
      </c>
      <c r="E7" s="3"/>
      <c r="F7" s="3">
        <f t="shared" si="0"/>
        <v>0</v>
      </c>
      <c r="G7" s="3" t="s">
        <v>5</v>
      </c>
      <c r="H7" s="3" t="s">
        <v>142</v>
      </c>
      <c r="I7" s="3" t="s">
        <v>5</v>
      </c>
      <c r="J7" s="3" t="str">
        <f t="shared" si="1"/>
        <v>ΑΠΟΡΡΙΠΤΕΤΑΙ</v>
      </c>
      <c r="K7" s="3"/>
      <c r="L7" s="3"/>
      <c r="M7" s="3">
        <f t="shared" si="2"/>
        <v>0</v>
      </c>
      <c r="N7" s="3"/>
      <c r="O7" s="3">
        <f t="shared" si="3"/>
        <v>0</v>
      </c>
      <c r="P7" s="3"/>
      <c r="Q7" s="3">
        <f t="shared" si="4"/>
        <v>0</v>
      </c>
      <c r="R7" s="3"/>
      <c r="S7" s="3">
        <f t="shared" si="5"/>
        <v>0</v>
      </c>
      <c r="T7" s="3"/>
      <c r="U7" s="3">
        <f t="shared" si="6"/>
        <v>0</v>
      </c>
      <c r="V7" s="3"/>
      <c r="W7" s="3">
        <f t="shared" si="7"/>
        <v>0</v>
      </c>
      <c r="X7" s="3"/>
      <c r="Y7" s="3">
        <f t="shared" si="8"/>
        <v>0</v>
      </c>
      <c r="Z7" s="3"/>
      <c r="AA7" s="3">
        <f t="shared" si="9"/>
        <v>0</v>
      </c>
      <c r="AB7" s="3"/>
      <c r="AC7" s="3">
        <f t="shared" si="10"/>
        <v>0</v>
      </c>
      <c r="AD7" s="25">
        <f>F7+AA7+M7+O7+Q7+S7+W7+Y7+AC7+U7</f>
        <v>0</v>
      </c>
      <c r="AE7" s="3">
        <v>147</v>
      </c>
    </row>
    <row r="8" spans="1:41" s="1" customFormat="1">
      <c r="A8" s="3">
        <v>5</v>
      </c>
      <c r="B8" s="17" t="s">
        <v>124</v>
      </c>
      <c r="C8" s="17" t="s">
        <v>156</v>
      </c>
      <c r="D8" s="3" t="s">
        <v>5</v>
      </c>
      <c r="E8" s="3"/>
      <c r="F8" s="3">
        <f t="shared" si="0"/>
        <v>0</v>
      </c>
      <c r="G8" s="3" t="s">
        <v>142</v>
      </c>
      <c r="H8" s="3" t="s">
        <v>5</v>
      </c>
      <c r="I8" s="3" t="s">
        <v>5</v>
      </c>
      <c r="J8" s="3" t="str">
        <f t="shared" si="1"/>
        <v>ΑΠΟΡΡΙΠΤΕΤΑΙ</v>
      </c>
      <c r="K8" s="3"/>
      <c r="L8" s="3"/>
      <c r="M8" s="3">
        <f t="shared" si="2"/>
        <v>0</v>
      </c>
      <c r="N8" s="3"/>
      <c r="O8" s="3">
        <f t="shared" si="3"/>
        <v>0</v>
      </c>
      <c r="P8" s="3"/>
      <c r="Q8" s="3">
        <f t="shared" si="4"/>
        <v>0</v>
      </c>
      <c r="R8" s="3"/>
      <c r="S8" s="3">
        <f t="shared" si="5"/>
        <v>0</v>
      </c>
      <c r="T8" s="3"/>
      <c r="U8" s="3">
        <f t="shared" si="6"/>
        <v>0</v>
      </c>
      <c r="V8" s="3"/>
      <c r="W8" s="3">
        <f t="shared" si="7"/>
        <v>0</v>
      </c>
      <c r="X8" s="3"/>
      <c r="Y8" s="3">
        <f t="shared" si="8"/>
        <v>0</v>
      </c>
      <c r="Z8" s="3"/>
      <c r="AA8" s="3">
        <f t="shared" si="9"/>
        <v>0</v>
      </c>
      <c r="AB8" s="3"/>
      <c r="AC8" s="3">
        <f t="shared" si="10"/>
        <v>0</v>
      </c>
      <c r="AD8" s="25">
        <v>6</v>
      </c>
      <c r="AE8" s="17">
        <v>141</v>
      </c>
    </row>
    <row r="9" spans="1:41" s="1" customFormat="1">
      <c r="A9" s="3">
        <v>6</v>
      </c>
      <c r="B9" s="17" t="s">
        <v>128</v>
      </c>
      <c r="C9" s="17" t="s">
        <v>158</v>
      </c>
      <c r="D9" s="3" t="s">
        <v>5</v>
      </c>
      <c r="E9" s="3"/>
      <c r="F9" s="3">
        <f t="shared" si="0"/>
        <v>0</v>
      </c>
      <c r="G9" s="3" t="s">
        <v>142</v>
      </c>
      <c r="H9" s="3" t="s">
        <v>5</v>
      </c>
      <c r="I9" s="3" t="s">
        <v>5</v>
      </c>
      <c r="J9" s="3" t="str">
        <f t="shared" si="1"/>
        <v>ΑΠΟΡΡΙΠΤΕΤΑΙ</v>
      </c>
      <c r="K9" s="3"/>
      <c r="L9" s="3"/>
      <c r="M9" s="3">
        <f t="shared" si="2"/>
        <v>0</v>
      </c>
      <c r="N9" s="3"/>
      <c r="O9" s="3">
        <f t="shared" si="3"/>
        <v>0</v>
      </c>
      <c r="P9" s="3"/>
      <c r="Q9" s="3">
        <f t="shared" si="4"/>
        <v>0</v>
      </c>
      <c r="R9" s="3"/>
      <c r="S9" s="3">
        <f t="shared" si="5"/>
        <v>0</v>
      </c>
      <c r="T9" s="3"/>
      <c r="U9" s="3">
        <f t="shared" si="6"/>
        <v>0</v>
      </c>
      <c r="V9" s="3"/>
      <c r="W9" s="3">
        <f t="shared" si="7"/>
        <v>0</v>
      </c>
      <c r="X9" s="3"/>
      <c r="Y9" s="3">
        <f t="shared" si="8"/>
        <v>0</v>
      </c>
      <c r="Z9" s="3"/>
      <c r="AA9" s="3">
        <f t="shared" si="9"/>
        <v>0</v>
      </c>
      <c r="AB9" s="3"/>
      <c r="AC9" s="3">
        <f t="shared" si="10"/>
        <v>0</v>
      </c>
      <c r="AD9" s="25">
        <f>F9+AA9+M9+O9+Q9+S9+W9+Y9+AC9+U9</f>
        <v>0</v>
      </c>
      <c r="AE9" s="17">
        <v>141</v>
      </c>
    </row>
    <row r="10" spans="1:41" s="1" customFormat="1" ht="18" customHeight="1">
      <c r="A10" s="18">
        <v>7</v>
      </c>
      <c r="B10" s="6" t="s">
        <v>74</v>
      </c>
      <c r="C10" s="6" t="s">
        <v>164</v>
      </c>
      <c r="D10" s="3" t="s">
        <v>5</v>
      </c>
      <c r="E10" s="3"/>
      <c r="F10" s="3">
        <f t="shared" si="0"/>
        <v>0</v>
      </c>
      <c r="G10" s="3" t="s">
        <v>142</v>
      </c>
      <c r="H10" s="3" t="s">
        <v>5</v>
      </c>
      <c r="I10" s="3" t="s">
        <v>5</v>
      </c>
      <c r="J10" s="3" t="str">
        <f t="shared" si="1"/>
        <v>ΑΠΟΡΡΙΠΤΕΤΑΙ</v>
      </c>
      <c r="K10" s="3"/>
      <c r="L10" s="3"/>
      <c r="M10" s="3">
        <f t="shared" si="2"/>
        <v>0</v>
      </c>
      <c r="N10" s="3"/>
      <c r="O10" s="3">
        <f t="shared" si="3"/>
        <v>0</v>
      </c>
      <c r="P10" s="3"/>
      <c r="Q10" s="3">
        <f t="shared" si="4"/>
        <v>0</v>
      </c>
      <c r="R10" s="3"/>
      <c r="S10" s="3">
        <f t="shared" si="5"/>
        <v>0</v>
      </c>
      <c r="T10" s="3"/>
      <c r="U10" s="3">
        <f t="shared" si="6"/>
        <v>0</v>
      </c>
      <c r="V10" s="3"/>
      <c r="W10" s="3">
        <f t="shared" si="7"/>
        <v>0</v>
      </c>
      <c r="X10" s="3"/>
      <c r="Y10" s="3">
        <f t="shared" si="8"/>
        <v>0</v>
      </c>
      <c r="Z10" s="3"/>
      <c r="AA10" s="3">
        <f t="shared" si="9"/>
        <v>0</v>
      </c>
      <c r="AB10" s="3"/>
      <c r="AC10" s="3">
        <f t="shared" si="10"/>
        <v>0</v>
      </c>
      <c r="AD10" s="25">
        <f>F10+AA10+M10+O10+Q10+S10+W10+Y10+AC10+U10</f>
        <v>0</v>
      </c>
      <c r="AE10" s="3">
        <v>141</v>
      </c>
    </row>
    <row r="11" spans="1:41" s="1" customFormat="1" ht="18" customHeight="1">
      <c r="A11" s="3">
        <v>8</v>
      </c>
      <c r="B11" s="6" t="s">
        <v>83</v>
      </c>
      <c r="C11" s="6" t="s">
        <v>168</v>
      </c>
      <c r="D11" s="3" t="s">
        <v>5</v>
      </c>
      <c r="E11" s="3"/>
      <c r="F11" s="3">
        <f t="shared" si="0"/>
        <v>0</v>
      </c>
      <c r="G11" s="3" t="s">
        <v>142</v>
      </c>
      <c r="H11" s="3" t="s">
        <v>5</v>
      </c>
      <c r="I11" s="3" t="s">
        <v>5</v>
      </c>
      <c r="J11" s="3" t="str">
        <f t="shared" si="1"/>
        <v>ΑΠΟΡΡΙΠΤΕΤΑΙ</v>
      </c>
      <c r="K11" s="3"/>
      <c r="L11" s="3"/>
      <c r="M11" s="3">
        <f t="shared" si="2"/>
        <v>0</v>
      </c>
      <c r="N11" s="3"/>
      <c r="O11" s="3">
        <f t="shared" si="3"/>
        <v>0</v>
      </c>
      <c r="P11" s="3"/>
      <c r="Q11" s="3">
        <f t="shared" si="4"/>
        <v>0</v>
      </c>
      <c r="R11" s="3"/>
      <c r="S11" s="3">
        <f t="shared" si="5"/>
        <v>0</v>
      </c>
      <c r="T11" s="3"/>
      <c r="U11" s="3">
        <f t="shared" si="6"/>
        <v>0</v>
      </c>
      <c r="V11" s="3"/>
      <c r="W11" s="3">
        <f t="shared" si="7"/>
        <v>0</v>
      </c>
      <c r="X11" s="3"/>
      <c r="Y11" s="3">
        <f t="shared" si="8"/>
        <v>0</v>
      </c>
      <c r="Z11" s="3"/>
      <c r="AA11" s="3">
        <f t="shared" si="9"/>
        <v>0</v>
      </c>
      <c r="AB11" s="3"/>
      <c r="AC11" s="3">
        <f t="shared" si="10"/>
        <v>0</v>
      </c>
      <c r="AD11" s="25">
        <f>F11+AA11+M11+O11+Q11+S11+W11+Y11+AC11+U11</f>
        <v>0</v>
      </c>
      <c r="AE11" s="3">
        <v>141</v>
      </c>
    </row>
    <row r="12" spans="1:41" s="1" customFormat="1" ht="18" customHeight="1">
      <c r="A12" s="3">
        <v>9</v>
      </c>
      <c r="B12" s="6" t="s">
        <v>95</v>
      </c>
      <c r="C12" s="6" t="s">
        <v>176</v>
      </c>
      <c r="D12" s="3" t="s">
        <v>5</v>
      </c>
      <c r="E12" s="3">
        <v>6.43</v>
      </c>
      <c r="F12" s="3">
        <f t="shared" si="0"/>
        <v>707.3</v>
      </c>
      <c r="G12" s="3" t="s">
        <v>142</v>
      </c>
      <c r="H12" s="3" t="s">
        <v>5</v>
      </c>
      <c r="I12" s="3" t="s">
        <v>5</v>
      </c>
      <c r="J12" s="3" t="str">
        <f t="shared" si="1"/>
        <v>ΑΠΟΡΡΙΠΤΕΤΑΙ</v>
      </c>
      <c r="K12" s="3"/>
      <c r="L12" s="3"/>
      <c r="M12" s="3">
        <f t="shared" si="2"/>
        <v>0</v>
      </c>
      <c r="N12" s="3"/>
      <c r="O12" s="3">
        <f t="shared" si="3"/>
        <v>0</v>
      </c>
      <c r="P12" s="3"/>
      <c r="Q12" s="3">
        <f t="shared" si="4"/>
        <v>0</v>
      </c>
      <c r="R12" s="3"/>
      <c r="S12" s="3">
        <f t="shared" si="5"/>
        <v>0</v>
      </c>
      <c r="T12" s="3"/>
      <c r="U12" s="3">
        <f t="shared" si="6"/>
        <v>0</v>
      </c>
      <c r="V12" s="3"/>
      <c r="W12" s="3">
        <f t="shared" si="7"/>
        <v>0</v>
      </c>
      <c r="X12" s="3"/>
      <c r="Y12" s="3">
        <f t="shared" si="8"/>
        <v>0</v>
      </c>
      <c r="Z12" s="3"/>
      <c r="AA12" s="3">
        <f t="shared" si="9"/>
        <v>0</v>
      </c>
      <c r="AB12" s="3"/>
      <c r="AC12" s="3">
        <f t="shared" si="10"/>
        <v>0</v>
      </c>
      <c r="AD12" s="25">
        <f>F12+AA12+M12+O12+Q12+S12+W12+Y12+AC12+U12</f>
        <v>707.3</v>
      </c>
      <c r="AE12" s="3">
        <v>141</v>
      </c>
    </row>
  </sheetData>
  <mergeCells count="5">
    <mergeCell ref="A1:C1"/>
    <mergeCell ref="A2:C2"/>
    <mergeCell ref="D2:I2"/>
    <mergeCell ref="L2:AC2"/>
    <mergeCell ref="AD2:AD3"/>
  </mergeCells>
  <dataValidations count="6">
    <dataValidation type="list" allowBlank="1" showInputMessage="1" showErrorMessage="1" sqref="V7:V12 T7:T12 X7:X12">
      <formula1>$AO$4:$AO$6</formula1>
    </dataValidation>
    <dataValidation type="list" allowBlank="1" showInputMessage="1" showErrorMessage="1" sqref="D7:D12 Z7:Z12 G7:I12 R7:R12 P7:P12 N7:N12 K7:L12">
      <formula1>$AN$4:$AN$5</formula1>
    </dataValidation>
    <dataValidation type="decimal" allowBlank="1" showInputMessage="1" showErrorMessage="1" sqref="E4:E12">
      <formula1>5</formula1>
      <formula2>10</formula2>
    </dataValidation>
    <dataValidation type="list" allowBlank="1" showInputMessage="1" showErrorMessage="1" sqref="D4:D6 P4:P6 N4:N6 R4:R6 K4:L6 Z4:Z6 G4:I6">
      <formula1>$AN$4:$AN$45</formula1>
    </dataValidation>
    <dataValidation type="list" allowBlank="1" showInputMessage="1" showErrorMessage="1" sqref="T4:T6 V4:V6 X4:X6">
      <formula1>$AO$4:$AO$45</formula1>
    </dataValidation>
    <dataValidation type="whole" allowBlank="1" showInputMessage="1" showErrorMessage="1" errorTitle="ΠΡΟΣΟΧΗ!" error="ΑΠΟ 1 ΕΩΣ 24 ΜΗΝΕΣ" sqref="AB4:AB12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ΠΕ25_ΠΡΟΣΛΗΠΤΕΟΣ</vt:lpstr>
      <vt:lpstr>ΠΕ 25_ΓΕΝ ΚΑΤΑΤΑΞΗ ΧΩΡΙΣ ΕΜΠΕΙΡ</vt:lpstr>
      <vt:lpstr>ΠΕ25_ΑΠΟΡΡΙΠΤΕΟΙ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2018-11-26T10:07:40Z</dcterms:modified>
</cp:coreProperties>
</file>