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 activeTab="2"/>
  </bookViews>
  <sheets>
    <sheet name="ΠΕ23_ΠΡΟΣΛΗΠΤΕΟΣ" sheetId="6" r:id="rId1"/>
    <sheet name="ΠΕ23_ΓΕΝΙΚΗΣ ΚΑΤΑΤΑΞΗΣ_ΕΜΠΕΙΡ" sheetId="4" r:id="rId2"/>
    <sheet name="ΠΕ23_ΑΠΟΡΡΙΠΤΕΟΙ" sheetId="5" r:id="rId3"/>
  </sheets>
  <calcPr calcId="125725" concurrentCalc="0"/>
</workbook>
</file>

<file path=xl/calcChain.xml><?xml version="1.0" encoding="utf-8"?>
<calcChain xmlns="http://schemas.openxmlformats.org/spreadsheetml/2006/main">
  <c r="H4" i="6"/>
  <c r="AC4"/>
  <c r="O4"/>
  <c r="Q4"/>
  <c r="S4"/>
  <c r="U4"/>
  <c r="Y4"/>
  <c r="AA4"/>
  <c r="AE4"/>
  <c r="AG4"/>
  <c r="W4"/>
  <c r="AH4"/>
  <c r="L4"/>
  <c r="F4" i="5"/>
  <c r="Z4"/>
  <c r="L4"/>
  <c r="N4"/>
  <c r="P4"/>
  <c r="R4"/>
  <c r="V4"/>
  <c r="X4"/>
  <c r="AB4"/>
  <c r="AD4"/>
  <c r="T4"/>
  <c r="AE4"/>
  <c r="F6"/>
  <c r="Z6"/>
  <c r="L6"/>
  <c r="N6"/>
  <c r="P6"/>
  <c r="R6"/>
  <c r="V6"/>
  <c r="X6"/>
  <c r="AB6"/>
  <c r="AD6"/>
  <c r="T6"/>
  <c r="AE6"/>
  <c r="F5"/>
  <c r="Z5"/>
  <c r="L5"/>
  <c r="N5"/>
  <c r="P5"/>
  <c r="R5"/>
  <c r="V5"/>
  <c r="X5"/>
  <c r="AB5"/>
  <c r="AD5"/>
  <c r="T5"/>
  <c r="AE5"/>
  <c r="H10" i="4"/>
  <c r="L10"/>
  <c r="O10"/>
  <c r="Q10"/>
  <c r="S10"/>
  <c r="U10"/>
  <c r="W10"/>
  <c r="Y10"/>
  <c r="AA10"/>
  <c r="AC10"/>
  <c r="AE10"/>
  <c r="AG10"/>
  <c r="AH10"/>
  <c r="H4"/>
  <c r="L4"/>
  <c r="O4"/>
  <c r="Q4"/>
  <c r="S4"/>
  <c r="U4"/>
  <c r="W4"/>
  <c r="Y4"/>
  <c r="AA4"/>
  <c r="AC4"/>
  <c r="AE4"/>
  <c r="AG4"/>
  <c r="AH4"/>
  <c r="H15"/>
  <c r="L15"/>
  <c r="O15"/>
  <c r="Q15"/>
  <c r="S15"/>
  <c r="U15"/>
  <c r="W15"/>
  <c r="Y15"/>
  <c r="AA15"/>
  <c r="AC15"/>
  <c r="AE15"/>
  <c r="AG15"/>
  <c r="AH15"/>
  <c r="H12"/>
  <c r="L12"/>
  <c r="O12"/>
  <c r="Q12"/>
  <c r="S12"/>
  <c r="U12"/>
  <c r="W12"/>
  <c r="Y12"/>
  <c r="AA12"/>
  <c r="AC12"/>
  <c r="AE12"/>
  <c r="AG12"/>
  <c r="AH12"/>
  <c r="H11"/>
  <c r="L11"/>
  <c r="O11"/>
  <c r="Q11"/>
  <c r="S11"/>
  <c r="U11"/>
  <c r="W11"/>
  <c r="Y11"/>
  <c r="AA11"/>
  <c r="AC11"/>
  <c r="AE11"/>
  <c r="AG11"/>
  <c r="AH11"/>
  <c r="H14"/>
  <c r="L14"/>
  <c r="O14"/>
  <c r="Q14"/>
  <c r="S14"/>
  <c r="U14"/>
  <c r="W14"/>
  <c r="Y14"/>
  <c r="AA14"/>
  <c r="AC14"/>
  <c r="AE14"/>
  <c r="AG14"/>
  <c r="AH14"/>
  <c r="H5"/>
  <c r="L5"/>
  <c r="O5"/>
  <c r="Q5"/>
  <c r="S5"/>
  <c r="U5"/>
  <c r="W5"/>
  <c r="Y5"/>
  <c r="AA5"/>
  <c r="AC5"/>
  <c r="AE5"/>
  <c r="AG5"/>
  <c r="AH5"/>
  <c r="AC13"/>
  <c r="AC7"/>
  <c r="AC16"/>
  <c r="AC17"/>
  <c r="AC8"/>
  <c r="AC9"/>
  <c r="AC6"/>
  <c r="AG13"/>
  <c r="AG7"/>
  <c r="AG16"/>
  <c r="AG17"/>
  <c r="AG8"/>
  <c r="AG9"/>
  <c r="AG6"/>
  <c r="AE13"/>
  <c r="AE7"/>
  <c r="AE16"/>
  <c r="AE17"/>
  <c r="AE8"/>
  <c r="AE9"/>
  <c r="AE6"/>
  <c r="W13"/>
  <c r="W7"/>
  <c r="W16"/>
  <c r="W17"/>
  <c r="W8"/>
  <c r="W9"/>
  <c r="W6"/>
  <c r="L13"/>
  <c r="L7"/>
  <c r="L16"/>
  <c r="L17"/>
  <c r="L8"/>
  <c r="L9"/>
  <c r="L6"/>
  <c r="Y8"/>
  <c r="Y9"/>
  <c r="AA13"/>
  <c r="AA7"/>
  <c r="AA16"/>
  <c r="AA17"/>
  <c r="AA8"/>
  <c r="AA9"/>
  <c r="AA6"/>
  <c r="Y6"/>
  <c r="Y13"/>
  <c r="Y7"/>
  <c r="Y16"/>
  <c r="Y17"/>
  <c r="Q13"/>
  <c r="Q7"/>
  <c r="Q16"/>
  <c r="Q17"/>
  <c r="Q8"/>
  <c r="Q9"/>
  <c r="Q6"/>
  <c r="S13"/>
  <c r="S7"/>
  <c r="S16"/>
  <c r="S17"/>
  <c r="S8"/>
  <c r="S9"/>
  <c r="S6"/>
  <c r="U13"/>
  <c r="U7"/>
  <c r="U16"/>
  <c r="U17"/>
  <c r="U8"/>
  <c r="U9"/>
  <c r="U6"/>
  <c r="O13"/>
  <c r="O7"/>
  <c r="O16"/>
  <c r="O17"/>
  <c r="O8"/>
  <c r="O9"/>
  <c r="O6"/>
  <c r="H13"/>
  <c r="H7"/>
  <c r="H16"/>
  <c r="AH16"/>
  <c r="H17"/>
  <c r="H8"/>
  <c r="AH8"/>
  <c r="H9"/>
  <c r="H6"/>
  <c r="AH9"/>
  <c r="AH17"/>
  <c r="AH7"/>
  <c r="AH13"/>
  <c r="AH6"/>
</calcChain>
</file>

<file path=xl/sharedStrings.xml><?xml version="1.0" encoding="utf-8"?>
<sst xmlns="http://schemas.openxmlformats.org/spreadsheetml/2006/main" count="294" uniqueCount="99">
  <si>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</si>
  <si>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</si>
  <si>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</si>
  <si>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</si>
  <si>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</si>
  <si>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</si>
  <si>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</si>
  <si>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</si>
  <si>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</si>
  <si>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</si>
  <si>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</si>
  <si>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</si>
  <si>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</si>
  <si>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</si>
  <si>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005)</t>
  </si>
  <si>
    <t>ΒΕΒΑΙΩΣΗ ΓΙΑ ΤΗΝ ΑΣΚΗΣΗ ΕΠΑΓΓΕΛΜΑΤΟΣ (κωδ. 125)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</si>
  <si>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</si>
  <si>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</si>
  <si>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</si>
  <si>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</si>
  <si>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</si>
  <si>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</si>
  <si>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</si>
  <si>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</si>
  <si>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</si>
  <si>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</si>
  <si>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</si>
  <si>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</si>
  <si>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</si>
  <si>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</si>
  <si>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743/26-09-2018</t>
  </si>
  <si>
    <t>ΑΡΓΥΡΟΠΟΥΛΟΥ</t>
  </si>
  <si>
    <t>ΔΙΟΝΥΣΙΑ</t>
  </si>
  <si>
    <t>2100/01-10-2018</t>
  </si>
  <si>
    <t>1894/01-10-2018</t>
  </si>
  <si>
    <t>ΕΜΜΑΝΟΥΗΛ</t>
  </si>
  <si>
    <t>ΕΥΔΟΚΙΑ</t>
  </si>
  <si>
    <t>1982/01-10-2018</t>
  </si>
  <si>
    <t>ΣΟΦΙΑ</t>
  </si>
  <si>
    <t>1777/01-10-2018</t>
  </si>
  <si>
    <t>ΚΑΝΕΛΛΟΣ</t>
  </si>
  <si>
    <t>ΠΑΝΑΓΙΩΤΗΣ</t>
  </si>
  <si>
    <t>62/19-09-2018</t>
  </si>
  <si>
    <t>ΚΑΤΑΧΑΝΑΚΗ</t>
  </si>
  <si>
    <t>1044/27-09-2018</t>
  </si>
  <si>
    <t>ΚΑΤΣΑΝΑ</t>
  </si>
  <si>
    <t>ΚΩΝΣΤΑΝΤΙΝΑ</t>
  </si>
  <si>
    <t>1603/01-10-2018</t>
  </si>
  <si>
    <t>ΚΟΥΤΑΝΤΟΥ</t>
  </si>
  <si>
    <t>ΕΙΡΗΝΗ</t>
  </si>
  <si>
    <t>2128/01-10-2018</t>
  </si>
  <si>
    <t>ΜΑΥΡΟΓΙΑΝΝΗ</t>
  </si>
  <si>
    <t>ΧΡΙΣΤΙΝΑ</t>
  </si>
  <si>
    <t>1909/01-10-2018</t>
  </si>
  <si>
    <t>ΜΙΓΔΑΝΗΣ</t>
  </si>
  <si>
    <t>ΑΘΑΝΑΣΙΟΣ</t>
  </si>
  <si>
    <t>258/24-09-2018</t>
  </si>
  <si>
    <t>ΜΠΑΚΛΩΡΗ</t>
  </si>
  <si>
    <t>2168/01-10-2018</t>
  </si>
  <si>
    <t>ΠΡΑΠΑ</t>
  </si>
  <si>
    <t>ΑΔΑΜΑΝΤΙΑ</t>
  </si>
  <si>
    <t>1256/28-09-2018</t>
  </si>
  <si>
    <t>2045/01-10-2018</t>
  </si>
  <si>
    <t>ΡΕΒΗ</t>
  </si>
  <si>
    <t>ΦΩΤΕΙΝΟΥΛΑ</t>
  </si>
  <si>
    <t>2000/01-10-2018</t>
  </si>
  <si>
    <t>ΡΕΚΛΕΙΤΗ</t>
  </si>
  <si>
    <t>ΕΛΕΥΘΕΡΙΑ</t>
  </si>
  <si>
    <t>1371/28-09-2018</t>
  </si>
  <si>
    <t>ΣΤΡΟΓΓΥΛΟΥ</t>
  </si>
  <si>
    <t>ΕΥΑΓΓΕΛΙΑ</t>
  </si>
  <si>
    <t>98/19-09-2018</t>
  </si>
  <si>
    <t>ΣΥΡΙΜΠΕΗ</t>
  </si>
  <si>
    <t>ΧΡΥΣΑΝΘΗ</t>
  </si>
  <si>
    <t>ΑΔΤ</t>
  </si>
  <si>
    <t>**4400</t>
  </si>
  <si>
    <t>**6997</t>
  </si>
  <si>
    <t>**5932</t>
  </si>
  <si>
    <t>**0594</t>
  </si>
  <si>
    <t>ΠΑΡΑΤΗΡΗΣΕΙΣ</t>
  </si>
  <si>
    <t>150, 
ΑΝΥΠΟΓΡΑΦΗ ΑΙΤΗΣΗ ΚΑΙ ΥΠΕΥΘΥΝΗ ΔΗΛΩΣΗ ΕΡΓΑΣΙΑΚΗΣ ΕΜΠΕΙΡΙΑΣ</t>
  </si>
  <si>
    <t>**9599</t>
  </si>
  <si>
    <t>**8779</t>
  </si>
  <si>
    <t>**6181</t>
  </si>
  <si>
    <t>**9086</t>
  </si>
  <si>
    <t>**6722</t>
  </si>
  <si>
    <t>**4884</t>
  </si>
  <si>
    <t>**0080</t>
  </si>
  <si>
    <t>**3643</t>
  </si>
  <si>
    <t>**3640</t>
  </si>
  <si>
    <t>125, 147, 150
ΣΩΡΡΕΥΣΗ ΑΙΤΗΣΕΩΝ ΤΡΙΩΝ ΕΚΠΑΙΔΕΥΤΙΚΩΝ ΒΑΘΜΙΔΩΝ</t>
  </si>
  <si>
    <t>**9284</t>
  </si>
  <si>
    <t>**1492</t>
  </si>
  <si>
    <t>**8413</t>
  </si>
  <si>
    <t>**3192</t>
  </si>
  <si>
    <t>ΠΕ23 - ΔΙΑΙΤΟΛΟΓΟΙ
ΠΡΟΣΩΡΙΝΟΣ ΠΙΝΑΚΑΣ ΑΠΟΡΡΙΠΤΕΩΝ</t>
  </si>
  <si>
    <t>ΑΙΤΙΟΛΟΓΙΑ ΑΠΟΡΡΙΨΗΣ</t>
  </si>
  <si>
    <t>ΠΕ23 - ΔΙΑΙΤΟΛΟΓΟΙ
ΠΡΟΣΩΡΙΝΟΣ ΠΙΝΑΚΑΣ ΓΕΝΙΚΗΣ ΚΑΤΑΤΑΞΗΣ (ΜΕ ΓΕΝΙΚΗ ΕΜΠΕΙΡΙΑ)</t>
  </si>
  <si>
    <t>ΠΕ23 - ΔΙΑΙΤΟΛΟΓΟΙ
ΠΡΟΣΩΡΙΝΟΣ ΠΙΝΑΚΑΣ ΠΡΟΣΛΗΠΤΕΩΝ
1 ΘΕΣΗ ΜΕ ΓΕΝΙΚΗ ΕΜΠΕΙΡΙΑ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</si>
</sst>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"/>
  <sheetViews>
    <sheetView topLeftCell="W1" workbookViewId="0">
      <selection activeCell="AL6" sqref="AL6"/>
    </sheetView>
  </sheetViews>
  <sheetFormatPr defaultRowHeight="15"/>
  <cols>
    <col min="1" max="1" width="4.85546875" style="1" customWidth="1"/>
    <col min="2" max="2" width="18.7109375" style="1" customWidth="1"/>
    <col min="3" max="3" width="15.140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42578125" style="1" customWidth="1"/>
    <col min="10" max="11" width="10.85546875" style="1" customWidth="1"/>
    <col min="12" max="12" width="15" style="1" customWidth="1"/>
    <col min="13" max="13" width="14" style="1" customWidth="1"/>
    <col min="14" max="14" width="16.28515625" style="1" customWidth="1"/>
    <col min="15" max="15" width="7.28515625" style="1" customWidth="1"/>
    <col min="16" max="16" width="16.140625" style="1" customWidth="1"/>
    <col min="17" max="17" width="7.28515625" style="1" customWidth="1"/>
    <col min="18" max="18" width="13.85546875" style="1" customWidth="1"/>
    <col min="19" max="19" width="7.28515625" style="1" customWidth="1"/>
    <col min="20" max="20" width="15.28515625" style="1" customWidth="1"/>
    <col min="21" max="21" width="7.28515625" style="1" customWidth="1"/>
    <col min="22" max="22" width="11.28515625" style="1" customWidth="1"/>
    <col min="23" max="23" width="7.28515625" style="1" customWidth="1"/>
    <col min="24" max="24" width="11.4257812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4.5703125" style="1" customWidth="1"/>
    <col min="29" max="29" width="7.28515625" style="1" customWidth="1"/>
    <col min="30" max="30" width="17.5703125" style="1" customWidth="1"/>
    <col min="31" max="31" width="7.28515625" style="1" customWidth="1"/>
    <col min="32" max="32" width="16.42578125" style="1" customWidth="1"/>
    <col min="33" max="33" width="7.85546875" style="1" customWidth="1"/>
    <col min="34" max="34" width="9.5703125" style="1" customWidth="1"/>
    <col min="35" max="42" width="9.140625" style="1"/>
    <col min="43" max="44" width="9.140625" style="1" hidden="1" customWidth="1"/>
    <col min="45" max="16384" width="9.140625" style="1"/>
  </cols>
  <sheetData>
    <row r="1" spans="1:34" ht="72.75" customHeight="1">
      <c r="A1" s="21" t="s">
        <v>98</v>
      </c>
      <c r="B1" s="22"/>
      <c r="C1" s="22"/>
      <c r="D1" s="22"/>
      <c r="E1" s="22"/>
      <c r="F1" s="5"/>
      <c r="G1" s="5"/>
      <c r="H1" s="5"/>
      <c r="I1" s="5"/>
      <c r="J1" s="3"/>
      <c r="K1" s="3"/>
      <c r="L1" s="12"/>
      <c r="M1" s="12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5"/>
    </row>
    <row r="2" spans="1:34" s="2" customFormat="1" ht="15.75">
      <c r="A2" s="23" t="s">
        <v>7</v>
      </c>
      <c r="B2" s="24"/>
      <c r="C2" s="24"/>
      <c r="D2" s="24"/>
      <c r="E2" s="24"/>
      <c r="F2" s="25" t="s">
        <v>0</v>
      </c>
      <c r="G2" s="25"/>
      <c r="H2" s="25"/>
      <c r="I2" s="25"/>
      <c r="J2" s="26"/>
      <c r="K2" s="26"/>
      <c r="L2" s="13"/>
      <c r="M2" s="13"/>
      <c r="N2" s="24" t="s">
        <v>28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7"/>
    </row>
    <row r="3" spans="1:34" s="9" customFormat="1" ht="94.5" customHeight="1">
      <c r="A3" s="6" t="s">
        <v>1</v>
      </c>
      <c r="B3" s="6" t="s">
        <v>29</v>
      </c>
      <c r="C3" s="11" t="s">
        <v>74</v>
      </c>
      <c r="D3" s="11" t="s">
        <v>8</v>
      </c>
      <c r="E3" s="11" t="s">
        <v>9</v>
      </c>
      <c r="F3" s="8" t="s">
        <v>14</v>
      </c>
      <c r="G3" s="8" t="s">
        <v>11</v>
      </c>
      <c r="H3" s="8" t="s">
        <v>4</v>
      </c>
      <c r="I3" s="8" t="s">
        <v>15</v>
      </c>
      <c r="J3" s="6" t="s">
        <v>16</v>
      </c>
      <c r="K3" s="6" t="s">
        <v>17</v>
      </c>
      <c r="L3" s="14"/>
      <c r="M3" s="15" t="s">
        <v>12</v>
      </c>
      <c r="N3" s="8" t="s">
        <v>18</v>
      </c>
      <c r="O3" s="6" t="s">
        <v>4</v>
      </c>
      <c r="P3" s="8" t="s">
        <v>19</v>
      </c>
      <c r="Q3" s="8" t="s">
        <v>4</v>
      </c>
      <c r="R3" s="6" t="s">
        <v>20</v>
      </c>
      <c r="S3" s="6" t="s">
        <v>4</v>
      </c>
      <c r="T3" s="6" t="s">
        <v>21</v>
      </c>
      <c r="U3" s="6" t="s">
        <v>4</v>
      </c>
      <c r="V3" s="6" t="s">
        <v>22</v>
      </c>
      <c r="W3" s="6" t="s">
        <v>4</v>
      </c>
      <c r="X3" s="6" t="s">
        <v>23</v>
      </c>
      <c r="Y3" s="6" t="s">
        <v>4</v>
      </c>
      <c r="Z3" s="6" t="s">
        <v>24</v>
      </c>
      <c r="AA3" s="11" t="s">
        <v>4</v>
      </c>
      <c r="AB3" s="6" t="s">
        <v>25</v>
      </c>
      <c r="AC3" s="6" t="s">
        <v>4</v>
      </c>
      <c r="AD3" s="6" t="s">
        <v>26</v>
      </c>
      <c r="AE3" s="6" t="s">
        <v>4</v>
      </c>
      <c r="AF3" s="6" t="s">
        <v>27</v>
      </c>
      <c r="AG3" s="7" t="s">
        <v>4</v>
      </c>
      <c r="AH3" s="16" t="s">
        <v>10</v>
      </c>
    </row>
    <row r="4" spans="1:34" ht="18" customHeight="1">
      <c r="A4" s="3">
        <v>1</v>
      </c>
      <c r="B4" s="6" t="s">
        <v>56</v>
      </c>
      <c r="C4" s="6" t="s">
        <v>87</v>
      </c>
      <c r="D4" s="17" t="s">
        <v>57</v>
      </c>
      <c r="E4" s="17" t="s">
        <v>46</v>
      </c>
      <c r="F4" s="5" t="s">
        <v>5</v>
      </c>
      <c r="G4" s="5">
        <v>5</v>
      </c>
      <c r="H4" s="5">
        <f t="shared" ref="H4" si="0">G4*110</f>
        <v>550</v>
      </c>
      <c r="I4" s="5" t="s">
        <v>5</v>
      </c>
      <c r="J4" s="3" t="s">
        <v>5</v>
      </c>
      <c r="K4" s="3" t="s">
        <v>5</v>
      </c>
      <c r="L4" s="12" t="str">
        <f t="shared" ref="L4" si="1">IF(AND(F4="ΝΑΙ",IF(I4="ΝΑΙ",J4="ΝΑΙ",)*AND(K4="ΝΑΙ")),"ΟΚ","ΑΠΟΡΡΙΠΤΕΤΑΙ")</f>
        <v>ΟΚ</v>
      </c>
      <c r="M4" s="12" t="s">
        <v>5</v>
      </c>
      <c r="N4" s="5"/>
      <c r="O4" s="3">
        <f t="shared" ref="O4" si="2">IF(N4="ΝΑΙ",120,0)</f>
        <v>0</v>
      </c>
      <c r="P4" s="5"/>
      <c r="Q4" s="5">
        <f t="shared" ref="Q4" si="3">IF(P4="ΝΑΙ",60,0)</f>
        <v>0</v>
      </c>
      <c r="R4" s="3"/>
      <c r="S4" s="3">
        <f t="shared" ref="S4" si="4">IF(R4="ΝΑΙ",250,0)</f>
        <v>0</v>
      </c>
      <c r="T4" s="3"/>
      <c r="U4" s="3">
        <f t="shared" ref="U4" si="5">IF(T4="ΝΑΙ",120,0)</f>
        <v>0</v>
      </c>
      <c r="V4" s="3"/>
      <c r="W4" s="3">
        <f t="shared" ref="W4" si="6">IF(V4="ΑΡΙΣΤΗ",70,IF(V4="ΠΟΛΥ ΚΑΛΗ",50,IF(V4="ΚΑΛΗ",30,)))</f>
        <v>0</v>
      </c>
      <c r="X4" s="3"/>
      <c r="Y4" s="3">
        <f t="shared" ref="Y4" si="7">IF(X4="ΑΡΙΣΤΗ",70,IF(X4="ΠΟΛΥ ΚΑΛΗ",50,IF(X4="ΚΑΛΗ",30,)))</f>
        <v>0</v>
      </c>
      <c r="Z4" s="3" t="s">
        <v>2</v>
      </c>
      <c r="AA4" s="3">
        <f t="shared" ref="AA4" si="8">IF(Z4="ΑΡΙΣΤΗ",70,IF(Z4="ΠΟΛΥ ΚΑΛΗ",50,IF(Z4="ΚΑΛΗ",30,)))</f>
        <v>70</v>
      </c>
      <c r="AB4" s="3"/>
      <c r="AC4" s="3">
        <f t="shared" ref="AC4" si="9">IF(AB4="ΝΑΙ",150,0)</f>
        <v>0</v>
      </c>
      <c r="AD4" s="3">
        <v>24</v>
      </c>
      <c r="AE4" s="3">
        <f t="shared" ref="AE4" si="10">AD4*17</f>
        <v>408</v>
      </c>
      <c r="AF4" s="3">
        <v>45</v>
      </c>
      <c r="AG4" s="4">
        <f t="shared" ref="AG4" si="11">AF4*7</f>
        <v>315</v>
      </c>
      <c r="AH4" s="10">
        <f t="shared" ref="AH4" si="12">H4+AC4+O4+Q4+S4+U4+Y4+AA4+AE4+AG4+W4</f>
        <v>1343</v>
      </c>
    </row>
  </sheetData>
  <mergeCells count="4">
    <mergeCell ref="A1:E1"/>
    <mergeCell ref="A2:E2"/>
    <mergeCell ref="F2:K2"/>
    <mergeCell ref="N2:AG2"/>
  </mergeCells>
  <dataValidations count="5">
    <dataValidation type="whole" allowBlank="1" showInputMessage="1" showErrorMessage="1" errorTitle="ΠΡΟΣΟΧΗ!" error="ΑΠΟ 1 ΕΩΣ 84 ΜΗΝΕΣ" sqref="AF4">
      <formula1>1</formula1>
      <formula2>84</formula2>
    </dataValidation>
    <dataValidation type="whole" allowBlank="1" showInputMessage="1" showErrorMessage="1" errorTitle="ΠΡΟΣΟΧΗ!" error="ΑΠΟ 1 ΕΩΣ 24 ΜΗΝΕΣ" sqref="AD4">
      <formula1>1</formula1>
      <formula2>24</formula2>
    </dataValidation>
    <dataValidation type="decimal" allowBlank="1" showInputMessage="1" showErrorMessage="1" sqref="G4">
      <formula1>5</formula1>
      <formula2>10</formula2>
    </dataValidation>
    <dataValidation type="list" allowBlank="1" showInputMessage="1" showErrorMessage="1" sqref="P4 R4 I4:K4 T4 F4 M4:N4 AB4">
      <formula1>$AQ$4:$AQ$5</formula1>
    </dataValidation>
    <dataValidation type="list" allowBlank="1" showInputMessage="1" showErrorMessage="1" sqref="Z4 X4 V4">
      <formula1>$AR$4:$AR$6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7"/>
  <sheetViews>
    <sheetView workbookViewId="0">
      <pane xSplit="5" topLeftCell="AB1" activePane="topRight" state="frozen"/>
      <selection pane="topRight" activeCell="AI4" sqref="AI4"/>
    </sheetView>
  </sheetViews>
  <sheetFormatPr defaultRowHeight="15"/>
  <cols>
    <col min="1" max="1" width="4.85546875" style="1" customWidth="1"/>
    <col min="2" max="3" width="15.14062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5.42578125" style="1" customWidth="1"/>
    <col min="10" max="11" width="10.85546875" style="1" customWidth="1"/>
    <col min="12" max="12" width="15" style="1" customWidth="1"/>
    <col min="13" max="13" width="14" style="1" customWidth="1"/>
    <col min="14" max="14" width="16.28515625" style="1" customWidth="1"/>
    <col min="15" max="15" width="7.28515625" style="1" customWidth="1"/>
    <col min="16" max="16" width="16.140625" style="1" customWidth="1"/>
    <col min="17" max="17" width="7.28515625" style="1" customWidth="1"/>
    <col min="18" max="18" width="13.85546875" style="1" customWidth="1"/>
    <col min="19" max="19" width="7.28515625" style="1" customWidth="1"/>
    <col min="20" max="20" width="15.28515625" style="1" customWidth="1"/>
    <col min="21" max="21" width="7.28515625" style="1" customWidth="1"/>
    <col min="22" max="22" width="11.28515625" style="1" customWidth="1"/>
    <col min="23" max="23" width="7.28515625" style="1" customWidth="1"/>
    <col min="24" max="24" width="11.42578125" style="1" customWidth="1"/>
    <col min="25" max="25" width="7.28515625" style="1" customWidth="1"/>
    <col min="26" max="26" width="11.42578125" style="1" customWidth="1"/>
    <col min="27" max="27" width="7.28515625" style="1" customWidth="1"/>
    <col min="28" max="28" width="14.5703125" style="1" customWidth="1"/>
    <col min="29" max="29" width="7.28515625" style="1" customWidth="1"/>
    <col min="30" max="30" width="17.5703125" style="1" customWidth="1"/>
    <col min="31" max="31" width="7.28515625" style="1" customWidth="1"/>
    <col min="32" max="32" width="16.42578125" style="1" customWidth="1"/>
    <col min="33" max="33" width="7.85546875" style="1" customWidth="1"/>
    <col min="34" max="34" width="9.5703125" style="1" customWidth="1"/>
    <col min="35" max="35" width="19.28515625" style="1" customWidth="1"/>
    <col min="36" max="43" width="9.140625" style="1"/>
    <col min="44" max="45" width="9.140625" style="1" hidden="1" customWidth="1"/>
    <col min="46" max="16384" width="9.140625" style="1"/>
  </cols>
  <sheetData>
    <row r="1" spans="1:45" ht="52.5" customHeight="1">
      <c r="A1" s="21" t="s">
        <v>97</v>
      </c>
      <c r="B1" s="22"/>
      <c r="C1" s="22"/>
      <c r="D1" s="22"/>
      <c r="E1" s="22"/>
      <c r="F1" s="5"/>
      <c r="G1" s="5"/>
      <c r="H1" s="5"/>
      <c r="I1" s="5"/>
      <c r="J1" s="3"/>
      <c r="K1" s="3"/>
      <c r="L1" s="12"/>
      <c r="M1" s="12"/>
      <c r="N1" s="5"/>
      <c r="O1" s="5"/>
      <c r="P1" s="5"/>
      <c r="Q1" s="5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5"/>
    </row>
    <row r="2" spans="1:45" s="2" customFormat="1" ht="15.75">
      <c r="A2" s="23" t="s">
        <v>7</v>
      </c>
      <c r="B2" s="24"/>
      <c r="C2" s="24"/>
      <c r="D2" s="24"/>
      <c r="E2" s="24"/>
      <c r="F2" s="25" t="s">
        <v>0</v>
      </c>
      <c r="G2" s="25"/>
      <c r="H2" s="25"/>
      <c r="I2" s="25"/>
      <c r="J2" s="26"/>
      <c r="K2" s="26"/>
      <c r="L2" s="13"/>
      <c r="M2" s="13"/>
      <c r="N2" s="24" t="s">
        <v>28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7"/>
    </row>
    <row r="3" spans="1:45" s="9" customFormat="1" ht="94.5" customHeight="1">
      <c r="A3" s="6" t="s">
        <v>1</v>
      </c>
      <c r="B3" s="6" t="s">
        <v>29</v>
      </c>
      <c r="C3" s="11" t="s">
        <v>74</v>
      </c>
      <c r="D3" s="11" t="s">
        <v>8</v>
      </c>
      <c r="E3" s="11" t="s">
        <v>9</v>
      </c>
      <c r="F3" s="8" t="s">
        <v>14</v>
      </c>
      <c r="G3" s="8" t="s">
        <v>11</v>
      </c>
      <c r="H3" s="8" t="s">
        <v>4</v>
      </c>
      <c r="I3" s="8" t="s">
        <v>15</v>
      </c>
      <c r="J3" s="6" t="s">
        <v>16</v>
      </c>
      <c r="K3" s="6" t="s">
        <v>17</v>
      </c>
      <c r="L3" s="14"/>
      <c r="M3" s="15" t="s">
        <v>12</v>
      </c>
      <c r="N3" s="8" t="s">
        <v>18</v>
      </c>
      <c r="O3" s="6" t="s">
        <v>4</v>
      </c>
      <c r="P3" s="8" t="s">
        <v>19</v>
      </c>
      <c r="Q3" s="8" t="s">
        <v>4</v>
      </c>
      <c r="R3" s="6" t="s">
        <v>20</v>
      </c>
      <c r="S3" s="6" t="s">
        <v>4</v>
      </c>
      <c r="T3" s="6" t="s">
        <v>21</v>
      </c>
      <c r="U3" s="6" t="s">
        <v>4</v>
      </c>
      <c r="V3" s="6" t="s">
        <v>22</v>
      </c>
      <c r="W3" s="6" t="s">
        <v>4</v>
      </c>
      <c r="X3" s="6" t="s">
        <v>23</v>
      </c>
      <c r="Y3" s="6" t="s">
        <v>4</v>
      </c>
      <c r="Z3" s="6" t="s">
        <v>24</v>
      </c>
      <c r="AA3" s="11" t="s">
        <v>4</v>
      </c>
      <c r="AB3" s="6" t="s">
        <v>25</v>
      </c>
      <c r="AC3" s="6" t="s">
        <v>4</v>
      </c>
      <c r="AD3" s="6" t="s">
        <v>26</v>
      </c>
      <c r="AE3" s="6" t="s">
        <v>4</v>
      </c>
      <c r="AF3" s="6" t="s">
        <v>27</v>
      </c>
      <c r="AG3" s="7" t="s">
        <v>4</v>
      </c>
      <c r="AH3" s="16" t="s">
        <v>10</v>
      </c>
      <c r="AI3" s="6" t="s">
        <v>79</v>
      </c>
    </row>
    <row r="4" spans="1:45" ht="18" customHeight="1">
      <c r="A4" s="3">
        <v>1</v>
      </c>
      <c r="B4" s="6" t="s">
        <v>56</v>
      </c>
      <c r="C4" s="6" t="s">
        <v>87</v>
      </c>
      <c r="D4" s="17" t="s">
        <v>57</v>
      </c>
      <c r="E4" s="17" t="s">
        <v>46</v>
      </c>
      <c r="F4" s="5" t="s">
        <v>5</v>
      </c>
      <c r="G4" s="5">
        <v>5</v>
      </c>
      <c r="H4" s="5">
        <f>G4*110</f>
        <v>550</v>
      </c>
      <c r="I4" s="5" t="s">
        <v>5</v>
      </c>
      <c r="J4" s="3" t="s">
        <v>5</v>
      </c>
      <c r="K4" s="3" t="s">
        <v>5</v>
      </c>
      <c r="L4" s="12" t="str">
        <f>IF(AND(F4="ΝΑΙ",IF(I4="ΝΑΙ",J4="ΝΑΙ",)*AND(K4="ΝΑΙ")),"ΟΚ","ΑΠΟΡΡΙΠΤΕΤΑΙ")</f>
        <v>ΟΚ</v>
      </c>
      <c r="M4" s="12" t="s">
        <v>5</v>
      </c>
      <c r="N4" s="5"/>
      <c r="O4" s="3">
        <f>IF(N4="ΝΑΙ",120,0)</f>
        <v>0</v>
      </c>
      <c r="P4" s="5"/>
      <c r="Q4" s="5">
        <f>IF(P4="ΝΑΙ",60,0)</f>
        <v>0</v>
      </c>
      <c r="R4" s="3"/>
      <c r="S4" s="3">
        <f>IF(R4="ΝΑΙ",250,0)</f>
        <v>0</v>
      </c>
      <c r="T4" s="3"/>
      <c r="U4" s="3">
        <f>IF(T4="ΝΑΙ",120,0)</f>
        <v>0</v>
      </c>
      <c r="V4" s="3"/>
      <c r="W4" s="3">
        <f>IF(V4="ΑΡΙΣΤΗ",70,IF(V4="ΠΟΛΥ ΚΑΛΗ",50,IF(V4="ΚΑΛΗ",30,)))</f>
        <v>0</v>
      </c>
      <c r="X4" s="3"/>
      <c r="Y4" s="3">
        <f>IF(X4="ΑΡΙΣΤΗ",70,IF(X4="ΠΟΛΥ ΚΑΛΗ",50,IF(X4="ΚΑΛΗ",30,)))</f>
        <v>0</v>
      </c>
      <c r="Z4" s="3" t="s">
        <v>2</v>
      </c>
      <c r="AA4" s="3">
        <f>IF(Z4="ΑΡΙΣΤΗ",70,IF(Z4="ΠΟΛΥ ΚΑΛΗ",50,IF(Z4="ΚΑΛΗ",30,)))</f>
        <v>70</v>
      </c>
      <c r="AB4" s="3"/>
      <c r="AC4" s="3">
        <f>IF(AB4="ΝΑΙ",150,0)</f>
        <v>0</v>
      </c>
      <c r="AD4" s="3">
        <v>24</v>
      </c>
      <c r="AE4" s="3">
        <f>AD4*17</f>
        <v>408</v>
      </c>
      <c r="AF4" s="3">
        <v>45</v>
      </c>
      <c r="AG4" s="4">
        <f>AF4*7</f>
        <v>315</v>
      </c>
      <c r="AH4" s="10">
        <f>H4+AC4+O4+Q4+S4+U4+Y4+AA4+AE4+AG4+W4</f>
        <v>1343</v>
      </c>
      <c r="AI4" s="3" t="s">
        <v>12</v>
      </c>
    </row>
    <row r="5" spans="1:45" ht="18" customHeight="1">
      <c r="A5" s="3">
        <v>2</v>
      </c>
      <c r="B5" s="6" t="s">
        <v>71</v>
      </c>
      <c r="C5" s="6" t="s">
        <v>94</v>
      </c>
      <c r="D5" s="17" t="s">
        <v>72</v>
      </c>
      <c r="E5" s="17" t="s">
        <v>73</v>
      </c>
      <c r="F5" s="5" t="s">
        <v>5</v>
      </c>
      <c r="G5" s="5">
        <v>8.1999999999999993</v>
      </c>
      <c r="H5" s="5">
        <f t="shared" ref="H5:H17" si="0">G5*110</f>
        <v>901.99999999999989</v>
      </c>
      <c r="I5" s="5" t="s">
        <v>5</v>
      </c>
      <c r="J5" s="3" t="s">
        <v>5</v>
      </c>
      <c r="K5" s="3" t="s">
        <v>5</v>
      </c>
      <c r="L5" s="12" t="str">
        <f t="shared" ref="L5:L17" si="1">IF(AND(F5="ΝΑΙ",IF(I5="ΝΑΙ",J5="ΝΑΙ",)*AND(K5="ΝΑΙ")),"ΟΚ","ΑΠΟΡΡΙΠΤΕΤΑΙ")</f>
        <v>ΟΚ</v>
      </c>
      <c r="M5" s="12"/>
      <c r="N5" s="5" t="s">
        <v>5</v>
      </c>
      <c r="O5" s="3">
        <f t="shared" ref="O5:O17" si="2">IF(N5="ΝΑΙ",120,0)</f>
        <v>120</v>
      </c>
      <c r="P5" s="5"/>
      <c r="Q5" s="5">
        <f t="shared" ref="Q5:Q17" si="3">IF(P5="ΝΑΙ",60,0)</f>
        <v>0</v>
      </c>
      <c r="R5" s="3"/>
      <c r="S5" s="3">
        <f t="shared" ref="S5:S17" si="4">IF(R5="ΝΑΙ",250,0)</f>
        <v>0</v>
      </c>
      <c r="T5" s="3"/>
      <c r="U5" s="3">
        <f t="shared" ref="U5:U17" si="5">IF(T5="ΝΑΙ",120,0)</f>
        <v>0</v>
      </c>
      <c r="V5" s="3" t="s">
        <v>3</v>
      </c>
      <c r="W5" s="3">
        <f t="shared" ref="W5:W17" si="6">IF(V5="ΑΡΙΣΤΗ",70,IF(V5="ΠΟΛΥ ΚΑΛΗ",50,IF(V5="ΚΑΛΗ",30,)))</f>
        <v>30</v>
      </c>
      <c r="X5" s="3"/>
      <c r="Y5" s="3">
        <f t="shared" ref="Y5:Y17" si="7">IF(X5="ΑΡΙΣΤΗ",70,IF(X5="ΠΟΛΥ ΚΑΛΗ",50,IF(X5="ΚΑΛΗ",30,)))</f>
        <v>0</v>
      </c>
      <c r="Z5" s="3" t="s">
        <v>2</v>
      </c>
      <c r="AA5" s="3">
        <f t="shared" ref="AA5:AA17" si="8">IF(Z5="ΑΡΙΣΤΗ",70,IF(Z5="ΠΟΛΥ ΚΑΛΗ",50,IF(Z5="ΚΑΛΗ",30,)))</f>
        <v>70</v>
      </c>
      <c r="AB5" s="3"/>
      <c r="AC5" s="3">
        <f t="shared" ref="AC5:AC17" si="9">IF(AB5="ΝΑΙ",150,0)</f>
        <v>0</v>
      </c>
      <c r="AD5" s="3">
        <v>24</v>
      </c>
      <c r="AE5" s="3">
        <f t="shared" ref="AE5:AE17" si="10">AD5*17</f>
        <v>408</v>
      </c>
      <c r="AF5" s="3">
        <v>84</v>
      </c>
      <c r="AG5" s="4">
        <f t="shared" ref="AG5:AG17" si="11">AF5*7</f>
        <v>588</v>
      </c>
      <c r="AH5" s="10">
        <f t="shared" ref="AH5:AH17" si="12">H5+AC5+O5+Q5+S5+U5+Y5+AA5+AE5+AG5+W5</f>
        <v>2118</v>
      </c>
      <c r="AI5" s="3"/>
      <c r="AR5" s="1" t="s">
        <v>5</v>
      </c>
      <c r="AS5" s="1" t="s">
        <v>2</v>
      </c>
    </row>
    <row r="6" spans="1:45" ht="18" customHeight="1">
      <c r="A6" s="3">
        <v>3</v>
      </c>
      <c r="B6" s="6" t="s">
        <v>30</v>
      </c>
      <c r="C6" s="6" t="s">
        <v>75</v>
      </c>
      <c r="D6" s="17" t="s">
        <v>31</v>
      </c>
      <c r="E6" s="17" t="s">
        <v>32</v>
      </c>
      <c r="F6" s="5" t="s">
        <v>5</v>
      </c>
      <c r="G6" s="5">
        <v>7.7</v>
      </c>
      <c r="H6" s="5">
        <f t="shared" si="0"/>
        <v>847</v>
      </c>
      <c r="I6" s="5" t="s">
        <v>5</v>
      </c>
      <c r="J6" s="3" t="s">
        <v>5</v>
      </c>
      <c r="K6" s="3" t="s">
        <v>5</v>
      </c>
      <c r="L6" s="12" t="str">
        <f t="shared" si="1"/>
        <v>ΟΚ</v>
      </c>
      <c r="M6" s="12"/>
      <c r="N6" s="5" t="s">
        <v>5</v>
      </c>
      <c r="O6" s="3">
        <f t="shared" si="2"/>
        <v>120</v>
      </c>
      <c r="P6" s="5"/>
      <c r="Q6" s="5">
        <f t="shared" si="3"/>
        <v>0</v>
      </c>
      <c r="R6" s="3"/>
      <c r="S6" s="3">
        <f t="shared" si="4"/>
        <v>0</v>
      </c>
      <c r="T6" s="3"/>
      <c r="U6" s="3">
        <f t="shared" si="5"/>
        <v>0</v>
      </c>
      <c r="V6" s="3" t="s">
        <v>6</v>
      </c>
      <c r="W6" s="3">
        <f t="shared" si="6"/>
        <v>50</v>
      </c>
      <c r="X6" s="3"/>
      <c r="Y6" s="3">
        <f t="shared" si="7"/>
        <v>0</v>
      </c>
      <c r="Z6" s="3" t="s">
        <v>2</v>
      </c>
      <c r="AA6" s="3">
        <f t="shared" si="8"/>
        <v>70</v>
      </c>
      <c r="AB6" s="3"/>
      <c r="AC6" s="3">
        <f t="shared" si="9"/>
        <v>0</v>
      </c>
      <c r="AD6" s="3">
        <v>24</v>
      </c>
      <c r="AE6" s="3">
        <f t="shared" si="10"/>
        <v>408</v>
      </c>
      <c r="AF6" s="3">
        <v>84</v>
      </c>
      <c r="AG6" s="4">
        <f t="shared" si="11"/>
        <v>588</v>
      </c>
      <c r="AH6" s="10">
        <f t="shared" si="12"/>
        <v>2083</v>
      </c>
      <c r="AI6" s="3"/>
      <c r="AR6" s="1" t="s">
        <v>13</v>
      </c>
      <c r="AS6" s="1" t="s">
        <v>6</v>
      </c>
    </row>
    <row r="7" spans="1:45" ht="18" customHeight="1">
      <c r="A7" s="3">
        <v>4</v>
      </c>
      <c r="B7" s="6" t="s">
        <v>39</v>
      </c>
      <c r="C7" s="6" t="s">
        <v>81</v>
      </c>
      <c r="D7" s="17" t="s">
        <v>40</v>
      </c>
      <c r="E7" s="17" t="s">
        <v>41</v>
      </c>
      <c r="F7" s="5" t="s">
        <v>5</v>
      </c>
      <c r="G7" s="5">
        <v>8.1999999999999993</v>
      </c>
      <c r="H7" s="5">
        <f t="shared" si="0"/>
        <v>901.99999999999989</v>
      </c>
      <c r="I7" s="5" t="s">
        <v>5</v>
      </c>
      <c r="J7" s="3" t="s">
        <v>5</v>
      </c>
      <c r="K7" s="3" t="s">
        <v>5</v>
      </c>
      <c r="L7" s="12" t="str">
        <f t="shared" si="1"/>
        <v>ΟΚ</v>
      </c>
      <c r="M7" s="12"/>
      <c r="N7" s="5" t="s">
        <v>5</v>
      </c>
      <c r="O7" s="3">
        <f t="shared" si="2"/>
        <v>120</v>
      </c>
      <c r="P7" s="5"/>
      <c r="Q7" s="5">
        <f t="shared" si="3"/>
        <v>0</v>
      </c>
      <c r="R7" s="3" t="s">
        <v>5</v>
      </c>
      <c r="S7" s="3">
        <f t="shared" si="4"/>
        <v>250</v>
      </c>
      <c r="T7" s="3"/>
      <c r="U7" s="3">
        <f t="shared" si="5"/>
        <v>0</v>
      </c>
      <c r="V7" s="3" t="s">
        <v>6</v>
      </c>
      <c r="W7" s="3">
        <f t="shared" si="6"/>
        <v>50</v>
      </c>
      <c r="X7" s="3"/>
      <c r="Y7" s="3">
        <f t="shared" si="7"/>
        <v>0</v>
      </c>
      <c r="Z7" s="3" t="s">
        <v>2</v>
      </c>
      <c r="AA7" s="3">
        <f t="shared" si="8"/>
        <v>70</v>
      </c>
      <c r="AB7" s="3"/>
      <c r="AC7" s="3">
        <f t="shared" si="9"/>
        <v>0</v>
      </c>
      <c r="AD7" s="3"/>
      <c r="AE7" s="3">
        <f t="shared" si="10"/>
        <v>0</v>
      </c>
      <c r="AF7" s="3">
        <v>84</v>
      </c>
      <c r="AG7" s="4">
        <f t="shared" si="11"/>
        <v>588</v>
      </c>
      <c r="AH7" s="10">
        <f t="shared" si="12"/>
        <v>1980</v>
      </c>
      <c r="AI7" s="3"/>
      <c r="AS7" s="1" t="s">
        <v>3</v>
      </c>
    </row>
    <row r="8" spans="1:45" ht="18" customHeight="1">
      <c r="A8" s="3">
        <v>5</v>
      </c>
      <c r="B8" s="6" t="s">
        <v>47</v>
      </c>
      <c r="C8" s="6" t="s">
        <v>84</v>
      </c>
      <c r="D8" s="17" t="s">
        <v>48</v>
      </c>
      <c r="E8" s="17" t="s">
        <v>49</v>
      </c>
      <c r="F8" s="5" t="s">
        <v>5</v>
      </c>
      <c r="G8" s="5">
        <v>7.15</v>
      </c>
      <c r="H8" s="5">
        <f t="shared" si="0"/>
        <v>786.5</v>
      </c>
      <c r="I8" s="5" t="s">
        <v>5</v>
      </c>
      <c r="J8" s="3" t="s">
        <v>5</v>
      </c>
      <c r="K8" s="3" t="s">
        <v>5</v>
      </c>
      <c r="L8" s="12" t="str">
        <f t="shared" si="1"/>
        <v>ΟΚ</v>
      </c>
      <c r="M8" s="12"/>
      <c r="N8" s="5" t="s">
        <v>5</v>
      </c>
      <c r="O8" s="3">
        <f t="shared" si="2"/>
        <v>120</v>
      </c>
      <c r="P8" s="5"/>
      <c r="Q8" s="5">
        <f t="shared" si="3"/>
        <v>0</v>
      </c>
      <c r="R8" s="3"/>
      <c r="S8" s="3">
        <f t="shared" si="4"/>
        <v>0</v>
      </c>
      <c r="T8" s="3"/>
      <c r="U8" s="3">
        <f t="shared" si="5"/>
        <v>0</v>
      </c>
      <c r="V8" s="3"/>
      <c r="W8" s="3">
        <f t="shared" si="6"/>
        <v>0</v>
      </c>
      <c r="X8" s="3"/>
      <c r="Y8" s="3">
        <f t="shared" si="7"/>
        <v>0</v>
      </c>
      <c r="Z8" s="3" t="s">
        <v>2</v>
      </c>
      <c r="AA8" s="3">
        <f t="shared" si="8"/>
        <v>70</v>
      </c>
      <c r="AB8" s="3"/>
      <c r="AC8" s="3">
        <f t="shared" si="9"/>
        <v>0</v>
      </c>
      <c r="AD8" s="3">
        <v>24</v>
      </c>
      <c r="AE8" s="3">
        <f t="shared" si="10"/>
        <v>408</v>
      </c>
      <c r="AF8" s="3">
        <v>84</v>
      </c>
      <c r="AG8" s="4">
        <f t="shared" si="11"/>
        <v>588</v>
      </c>
      <c r="AH8" s="10">
        <f t="shared" si="12"/>
        <v>1972.5</v>
      </c>
      <c r="AI8" s="3"/>
    </row>
    <row r="9" spans="1:45" ht="18" customHeight="1">
      <c r="A9" s="3">
        <v>6</v>
      </c>
      <c r="B9" s="6" t="s">
        <v>50</v>
      </c>
      <c r="C9" s="6" t="s">
        <v>85</v>
      </c>
      <c r="D9" s="17" t="s">
        <v>51</v>
      </c>
      <c r="E9" s="17" t="s">
        <v>52</v>
      </c>
      <c r="F9" s="5" t="s">
        <v>5</v>
      </c>
      <c r="G9" s="5">
        <v>8.8800000000000008</v>
      </c>
      <c r="H9" s="5">
        <f t="shared" si="0"/>
        <v>976.80000000000007</v>
      </c>
      <c r="I9" s="5" t="s">
        <v>5</v>
      </c>
      <c r="J9" s="3" t="s">
        <v>5</v>
      </c>
      <c r="K9" s="3" t="s">
        <v>5</v>
      </c>
      <c r="L9" s="12" t="str">
        <f t="shared" si="1"/>
        <v>ΟΚ</v>
      </c>
      <c r="M9" s="12"/>
      <c r="N9" s="5" t="s">
        <v>5</v>
      </c>
      <c r="O9" s="3">
        <f t="shared" si="2"/>
        <v>120</v>
      </c>
      <c r="P9" s="5"/>
      <c r="Q9" s="5">
        <f t="shared" si="3"/>
        <v>0</v>
      </c>
      <c r="R9" s="3"/>
      <c r="S9" s="3">
        <f t="shared" si="4"/>
        <v>0</v>
      </c>
      <c r="T9" s="3"/>
      <c r="U9" s="3">
        <f t="shared" si="5"/>
        <v>0</v>
      </c>
      <c r="V9" s="3" t="s">
        <v>3</v>
      </c>
      <c r="W9" s="3">
        <f t="shared" si="6"/>
        <v>30</v>
      </c>
      <c r="X9" s="3"/>
      <c r="Y9" s="3">
        <f t="shared" si="7"/>
        <v>0</v>
      </c>
      <c r="Z9" s="3" t="s">
        <v>2</v>
      </c>
      <c r="AA9" s="3">
        <f t="shared" si="8"/>
        <v>70</v>
      </c>
      <c r="AB9" s="3"/>
      <c r="AC9" s="3">
        <f t="shared" si="9"/>
        <v>0</v>
      </c>
      <c r="AD9" s="3"/>
      <c r="AE9" s="3">
        <f t="shared" si="10"/>
        <v>0</v>
      </c>
      <c r="AF9" s="3">
        <v>84</v>
      </c>
      <c r="AG9" s="4">
        <f t="shared" si="11"/>
        <v>588</v>
      </c>
      <c r="AH9" s="10">
        <f t="shared" si="12"/>
        <v>1784.8000000000002</v>
      </c>
      <c r="AI9" s="3"/>
    </row>
    <row r="10" spans="1:45" ht="18" customHeight="1">
      <c r="A10" s="3">
        <v>7</v>
      </c>
      <c r="B10" s="6" t="s">
        <v>53</v>
      </c>
      <c r="C10" s="6" t="s">
        <v>86</v>
      </c>
      <c r="D10" s="17" t="s">
        <v>54</v>
      </c>
      <c r="E10" s="17" t="s">
        <v>55</v>
      </c>
      <c r="F10" s="5" t="s">
        <v>5</v>
      </c>
      <c r="G10" s="5">
        <v>6.3</v>
      </c>
      <c r="H10" s="5">
        <f t="shared" si="0"/>
        <v>693</v>
      </c>
      <c r="I10" s="5" t="s">
        <v>5</v>
      </c>
      <c r="J10" s="3" t="s">
        <v>5</v>
      </c>
      <c r="K10" s="3" t="s">
        <v>5</v>
      </c>
      <c r="L10" s="12" t="str">
        <f t="shared" si="1"/>
        <v>ΟΚ</v>
      </c>
      <c r="M10" s="12"/>
      <c r="N10" s="5" t="s">
        <v>5</v>
      </c>
      <c r="O10" s="3">
        <f t="shared" si="2"/>
        <v>120</v>
      </c>
      <c r="P10" s="5"/>
      <c r="Q10" s="5">
        <f t="shared" si="3"/>
        <v>0</v>
      </c>
      <c r="R10" s="3" t="s">
        <v>5</v>
      </c>
      <c r="S10" s="3">
        <f t="shared" si="4"/>
        <v>250</v>
      </c>
      <c r="T10" s="3"/>
      <c r="U10" s="3">
        <f t="shared" si="5"/>
        <v>0</v>
      </c>
      <c r="V10" s="3"/>
      <c r="W10" s="3">
        <f t="shared" si="6"/>
        <v>0</v>
      </c>
      <c r="X10" s="3"/>
      <c r="Y10" s="3">
        <f t="shared" si="7"/>
        <v>0</v>
      </c>
      <c r="Z10" s="3" t="s">
        <v>2</v>
      </c>
      <c r="AA10" s="3">
        <f t="shared" si="8"/>
        <v>70</v>
      </c>
      <c r="AB10" s="3"/>
      <c r="AC10" s="3">
        <f t="shared" si="9"/>
        <v>0</v>
      </c>
      <c r="AD10" s="3"/>
      <c r="AE10" s="3">
        <f t="shared" si="10"/>
        <v>0</v>
      </c>
      <c r="AF10" s="3">
        <v>84</v>
      </c>
      <c r="AG10" s="4">
        <f t="shared" si="11"/>
        <v>588</v>
      </c>
      <c r="AH10" s="10">
        <f t="shared" si="12"/>
        <v>1721</v>
      </c>
      <c r="AI10" s="3"/>
    </row>
    <row r="11" spans="1:45" ht="18" customHeight="1">
      <c r="A11" s="3">
        <v>8</v>
      </c>
      <c r="B11" s="6" t="s">
        <v>65</v>
      </c>
      <c r="C11" s="6" t="s">
        <v>92</v>
      </c>
      <c r="D11" s="17" t="s">
        <v>66</v>
      </c>
      <c r="E11" s="17" t="s">
        <v>67</v>
      </c>
      <c r="F11" s="5" t="s">
        <v>5</v>
      </c>
      <c r="G11" s="5">
        <v>8.2899999999999991</v>
      </c>
      <c r="H11" s="5">
        <f t="shared" si="0"/>
        <v>911.89999999999986</v>
      </c>
      <c r="I11" s="5" t="s">
        <v>5</v>
      </c>
      <c r="J11" s="3" t="s">
        <v>5</v>
      </c>
      <c r="K11" s="3" t="s">
        <v>5</v>
      </c>
      <c r="L11" s="12" t="str">
        <f t="shared" si="1"/>
        <v>ΟΚ</v>
      </c>
      <c r="M11" s="12"/>
      <c r="N11" s="5" t="s">
        <v>5</v>
      </c>
      <c r="O11" s="3">
        <f t="shared" si="2"/>
        <v>120</v>
      </c>
      <c r="P11" s="5"/>
      <c r="Q11" s="5">
        <f t="shared" si="3"/>
        <v>0</v>
      </c>
      <c r="R11" s="3"/>
      <c r="S11" s="3">
        <f t="shared" si="4"/>
        <v>0</v>
      </c>
      <c r="T11" s="3"/>
      <c r="U11" s="3">
        <f t="shared" si="5"/>
        <v>0</v>
      </c>
      <c r="V11" s="3" t="s">
        <v>3</v>
      </c>
      <c r="W11" s="3">
        <f t="shared" si="6"/>
        <v>30</v>
      </c>
      <c r="X11" s="3"/>
      <c r="Y11" s="3">
        <f t="shared" si="7"/>
        <v>0</v>
      </c>
      <c r="Z11" s="3" t="s">
        <v>2</v>
      </c>
      <c r="AA11" s="3">
        <f t="shared" si="8"/>
        <v>70</v>
      </c>
      <c r="AB11" s="3"/>
      <c r="AC11" s="3">
        <f t="shared" si="9"/>
        <v>0</v>
      </c>
      <c r="AD11" s="3"/>
      <c r="AE11" s="3">
        <f t="shared" si="10"/>
        <v>0</v>
      </c>
      <c r="AF11" s="3">
        <v>84</v>
      </c>
      <c r="AG11" s="4">
        <f t="shared" si="11"/>
        <v>588</v>
      </c>
      <c r="AH11" s="10">
        <f t="shared" si="12"/>
        <v>1719.8999999999999</v>
      </c>
      <c r="AI11" s="3"/>
    </row>
    <row r="12" spans="1:45" ht="18" customHeight="1">
      <c r="A12" s="3">
        <v>9</v>
      </c>
      <c r="B12" s="6" t="s">
        <v>62</v>
      </c>
      <c r="C12" s="6" t="s">
        <v>91</v>
      </c>
      <c r="D12" s="17" t="s">
        <v>63</v>
      </c>
      <c r="E12" s="17" t="s">
        <v>64</v>
      </c>
      <c r="F12" s="5" t="s">
        <v>5</v>
      </c>
      <c r="G12" s="5">
        <v>7.4</v>
      </c>
      <c r="H12" s="5">
        <f t="shared" si="0"/>
        <v>814</v>
      </c>
      <c r="I12" s="5" t="s">
        <v>5</v>
      </c>
      <c r="J12" s="3" t="s">
        <v>5</v>
      </c>
      <c r="K12" s="3" t="s">
        <v>5</v>
      </c>
      <c r="L12" s="12" t="str">
        <f t="shared" si="1"/>
        <v>ΟΚ</v>
      </c>
      <c r="M12" s="12"/>
      <c r="N12" s="5" t="s">
        <v>5</v>
      </c>
      <c r="O12" s="3">
        <f t="shared" si="2"/>
        <v>120</v>
      </c>
      <c r="P12" s="5"/>
      <c r="Q12" s="5">
        <f t="shared" si="3"/>
        <v>0</v>
      </c>
      <c r="R12" s="3"/>
      <c r="S12" s="3">
        <f t="shared" si="4"/>
        <v>0</v>
      </c>
      <c r="T12" s="3"/>
      <c r="U12" s="3">
        <f t="shared" si="5"/>
        <v>0</v>
      </c>
      <c r="V12" s="3"/>
      <c r="W12" s="3">
        <f t="shared" si="6"/>
        <v>0</v>
      </c>
      <c r="X12" s="3"/>
      <c r="Y12" s="3">
        <f t="shared" si="7"/>
        <v>0</v>
      </c>
      <c r="Z12" s="3"/>
      <c r="AA12" s="3">
        <f t="shared" si="8"/>
        <v>0</v>
      </c>
      <c r="AB12" s="3"/>
      <c r="AC12" s="3">
        <f t="shared" si="9"/>
        <v>0</v>
      </c>
      <c r="AD12" s="3"/>
      <c r="AE12" s="3">
        <f t="shared" si="10"/>
        <v>0</v>
      </c>
      <c r="AF12" s="3">
        <v>84</v>
      </c>
      <c r="AG12" s="4">
        <f t="shared" si="11"/>
        <v>588</v>
      </c>
      <c r="AH12" s="10">
        <f t="shared" si="12"/>
        <v>1522</v>
      </c>
      <c r="AI12" s="3"/>
    </row>
    <row r="13" spans="1:45" ht="18" customHeight="1">
      <c r="A13" s="3">
        <v>10</v>
      </c>
      <c r="B13" s="6" t="s">
        <v>34</v>
      </c>
      <c r="C13" s="6" t="s">
        <v>77</v>
      </c>
      <c r="D13" s="17" t="s">
        <v>35</v>
      </c>
      <c r="E13" s="17" t="s">
        <v>36</v>
      </c>
      <c r="F13" s="5" t="s">
        <v>5</v>
      </c>
      <c r="G13" s="5">
        <v>7.22</v>
      </c>
      <c r="H13" s="5">
        <f t="shared" si="0"/>
        <v>794.19999999999993</v>
      </c>
      <c r="I13" s="5" t="s">
        <v>5</v>
      </c>
      <c r="J13" s="3" t="s">
        <v>5</v>
      </c>
      <c r="K13" s="3" t="s">
        <v>5</v>
      </c>
      <c r="L13" s="12" t="str">
        <f t="shared" si="1"/>
        <v>ΟΚ</v>
      </c>
      <c r="M13" s="12"/>
      <c r="N13" s="5" t="s">
        <v>5</v>
      </c>
      <c r="O13" s="3">
        <f t="shared" si="2"/>
        <v>120</v>
      </c>
      <c r="P13" s="5"/>
      <c r="Q13" s="5">
        <f t="shared" si="3"/>
        <v>0</v>
      </c>
      <c r="R13" s="3"/>
      <c r="S13" s="3">
        <f t="shared" si="4"/>
        <v>0</v>
      </c>
      <c r="T13" s="3"/>
      <c r="U13" s="3">
        <f t="shared" si="5"/>
        <v>0</v>
      </c>
      <c r="V13" s="3"/>
      <c r="W13" s="3">
        <f t="shared" si="6"/>
        <v>0</v>
      </c>
      <c r="X13" s="3"/>
      <c r="Y13" s="3">
        <f t="shared" si="7"/>
        <v>0</v>
      </c>
      <c r="Z13" s="3" t="s">
        <v>2</v>
      </c>
      <c r="AA13" s="3">
        <f t="shared" si="8"/>
        <v>70</v>
      </c>
      <c r="AB13" s="3"/>
      <c r="AC13" s="3">
        <f t="shared" si="9"/>
        <v>0</v>
      </c>
      <c r="AD13" s="3"/>
      <c r="AE13" s="3">
        <f t="shared" si="10"/>
        <v>0</v>
      </c>
      <c r="AF13" s="3">
        <v>72</v>
      </c>
      <c r="AG13" s="4">
        <f t="shared" si="11"/>
        <v>504</v>
      </c>
      <c r="AH13" s="10">
        <f t="shared" si="12"/>
        <v>1488.1999999999998</v>
      </c>
      <c r="AI13" s="3"/>
    </row>
    <row r="14" spans="1:45" ht="18" customHeight="1">
      <c r="A14" s="3">
        <v>11</v>
      </c>
      <c r="B14" s="6" t="s">
        <v>68</v>
      </c>
      <c r="C14" s="6" t="s">
        <v>93</v>
      </c>
      <c r="D14" s="17" t="s">
        <v>69</v>
      </c>
      <c r="E14" s="17" t="s">
        <v>70</v>
      </c>
      <c r="F14" s="5" t="s">
        <v>5</v>
      </c>
      <c r="G14" s="5">
        <v>7.9</v>
      </c>
      <c r="H14" s="5">
        <f t="shared" si="0"/>
        <v>869</v>
      </c>
      <c r="I14" s="5" t="s">
        <v>5</v>
      </c>
      <c r="J14" s="3" t="s">
        <v>5</v>
      </c>
      <c r="K14" s="3" t="s">
        <v>5</v>
      </c>
      <c r="L14" s="12" t="str">
        <f t="shared" si="1"/>
        <v>ΟΚ</v>
      </c>
      <c r="M14" s="12"/>
      <c r="N14" s="5"/>
      <c r="O14" s="3">
        <f t="shared" si="2"/>
        <v>0</v>
      </c>
      <c r="P14" s="5"/>
      <c r="Q14" s="5">
        <f t="shared" si="3"/>
        <v>0</v>
      </c>
      <c r="R14" s="3"/>
      <c r="S14" s="3">
        <f t="shared" si="4"/>
        <v>0</v>
      </c>
      <c r="T14" s="3"/>
      <c r="U14" s="3">
        <f t="shared" si="5"/>
        <v>0</v>
      </c>
      <c r="V14" s="3"/>
      <c r="W14" s="3">
        <f t="shared" si="6"/>
        <v>0</v>
      </c>
      <c r="X14" s="3"/>
      <c r="Y14" s="3">
        <f t="shared" si="7"/>
        <v>0</v>
      </c>
      <c r="Z14" s="3"/>
      <c r="AA14" s="3">
        <f t="shared" si="8"/>
        <v>0</v>
      </c>
      <c r="AB14" s="3"/>
      <c r="AC14" s="3">
        <f t="shared" si="9"/>
        <v>0</v>
      </c>
      <c r="AD14" s="3">
        <v>8</v>
      </c>
      <c r="AE14" s="3">
        <f t="shared" si="10"/>
        <v>136</v>
      </c>
      <c r="AF14" s="3">
        <v>34</v>
      </c>
      <c r="AG14" s="4">
        <f t="shared" si="11"/>
        <v>238</v>
      </c>
      <c r="AH14" s="10">
        <f t="shared" si="12"/>
        <v>1243</v>
      </c>
      <c r="AI14" s="3"/>
    </row>
    <row r="15" spans="1:45" ht="18" customHeight="1">
      <c r="A15" s="3">
        <v>12</v>
      </c>
      <c r="B15" s="18" t="s">
        <v>58</v>
      </c>
      <c r="C15" s="18" t="s">
        <v>88</v>
      </c>
      <c r="D15" s="19" t="s">
        <v>59</v>
      </c>
      <c r="E15" s="19" t="s">
        <v>60</v>
      </c>
      <c r="F15" s="5" t="s">
        <v>5</v>
      </c>
      <c r="G15" s="5">
        <v>8.07</v>
      </c>
      <c r="H15" s="5">
        <f t="shared" si="0"/>
        <v>887.7</v>
      </c>
      <c r="I15" s="5" t="s">
        <v>5</v>
      </c>
      <c r="J15" s="3" t="s">
        <v>5</v>
      </c>
      <c r="K15" s="3" t="s">
        <v>5</v>
      </c>
      <c r="L15" s="12" t="str">
        <f t="shared" si="1"/>
        <v>ΟΚ</v>
      </c>
      <c r="M15" s="12"/>
      <c r="N15" s="5" t="s">
        <v>5</v>
      </c>
      <c r="O15" s="3">
        <f t="shared" si="2"/>
        <v>120</v>
      </c>
      <c r="P15" s="5"/>
      <c r="Q15" s="5">
        <f t="shared" si="3"/>
        <v>0</v>
      </c>
      <c r="R15" s="3"/>
      <c r="S15" s="3">
        <f t="shared" si="4"/>
        <v>0</v>
      </c>
      <c r="T15" s="3"/>
      <c r="U15" s="3">
        <f t="shared" si="5"/>
        <v>0</v>
      </c>
      <c r="V15" s="3" t="s">
        <v>2</v>
      </c>
      <c r="W15" s="3">
        <f t="shared" si="6"/>
        <v>70</v>
      </c>
      <c r="X15" s="3"/>
      <c r="Y15" s="3">
        <f t="shared" si="7"/>
        <v>0</v>
      </c>
      <c r="Z15" s="3" t="s">
        <v>2</v>
      </c>
      <c r="AA15" s="3">
        <f t="shared" si="8"/>
        <v>70</v>
      </c>
      <c r="AB15" s="3"/>
      <c r="AC15" s="3">
        <f t="shared" si="9"/>
        <v>0</v>
      </c>
      <c r="AD15" s="3"/>
      <c r="AE15" s="3">
        <f t="shared" si="10"/>
        <v>0</v>
      </c>
      <c r="AF15" s="3">
        <v>5</v>
      </c>
      <c r="AG15" s="4">
        <f t="shared" si="11"/>
        <v>35</v>
      </c>
      <c r="AH15" s="10">
        <f t="shared" si="12"/>
        <v>1182.7</v>
      </c>
      <c r="AI15" s="3"/>
    </row>
    <row r="16" spans="1:45" ht="18" customHeight="1">
      <c r="A16" s="3">
        <v>13</v>
      </c>
      <c r="B16" s="6" t="s">
        <v>42</v>
      </c>
      <c r="C16" s="6" t="s">
        <v>82</v>
      </c>
      <c r="D16" s="17" t="s">
        <v>43</v>
      </c>
      <c r="E16" s="17" t="s">
        <v>38</v>
      </c>
      <c r="F16" s="5" t="s">
        <v>5</v>
      </c>
      <c r="G16" s="5">
        <v>7.8</v>
      </c>
      <c r="H16" s="5">
        <f t="shared" si="0"/>
        <v>858</v>
      </c>
      <c r="I16" s="5" t="s">
        <v>5</v>
      </c>
      <c r="J16" s="3" t="s">
        <v>5</v>
      </c>
      <c r="K16" s="3" t="s">
        <v>5</v>
      </c>
      <c r="L16" s="12" t="str">
        <f t="shared" si="1"/>
        <v>ΟΚ</v>
      </c>
      <c r="M16" s="12"/>
      <c r="N16" s="5"/>
      <c r="O16" s="3">
        <f t="shared" si="2"/>
        <v>0</v>
      </c>
      <c r="P16" s="5"/>
      <c r="Q16" s="5">
        <f t="shared" si="3"/>
        <v>0</v>
      </c>
      <c r="R16" s="3"/>
      <c r="S16" s="3">
        <f t="shared" si="4"/>
        <v>0</v>
      </c>
      <c r="T16" s="3"/>
      <c r="U16" s="3">
        <f t="shared" si="5"/>
        <v>0</v>
      </c>
      <c r="V16" s="3"/>
      <c r="W16" s="3">
        <f t="shared" si="6"/>
        <v>0</v>
      </c>
      <c r="X16" s="3"/>
      <c r="Y16" s="3">
        <f t="shared" si="7"/>
        <v>0</v>
      </c>
      <c r="Z16" s="3"/>
      <c r="AA16" s="3">
        <f t="shared" si="8"/>
        <v>0</v>
      </c>
      <c r="AB16" s="3"/>
      <c r="AC16" s="3">
        <f t="shared" si="9"/>
        <v>0</v>
      </c>
      <c r="AD16" s="3"/>
      <c r="AE16" s="3">
        <f t="shared" si="10"/>
        <v>0</v>
      </c>
      <c r="AF16" s="3">
        <v>43</v>
      </c>
      <c r="AG16" s="4">
        <f t="shared" si="11"/>
        <v>301</v>
      </c>
      <c r="AH16" s="10">
        <f t="shared" si="12"/>
        <v>1159</v>
      </c>
      <c r="AI16" s="3"/>
    </row>
    <row r="17" spans="1:35" ht="18" customHeight="1">
      <c r="A17" s="3">
        <v>14</v>
      </c>
      <c r="B17" s="6" t="s">
        <v>44</v>
      </c>
      <c r="C17" s="6" t="s">
        <v>83</v>
      </c>
      <c r="D17" s="17" t="s">
        <v>45</v>
      </c>
      <c r="E17" s="17" t="s">
        <v>46</v>
      </c>
      <c r="F17" s="5" t="s">
        <v>5</v>
      </c>
      <c r="G17" s="5">
        <v>7.5</v>
      </c>
      <c r="H17" s="5">
        <f t="shared" si="0"/>
        <v>825</v>
      </c>
      <c r="I17" s="5" t="s">
        <v>5</v>
      </c>
      <c r="J17" s="3" t="s">
        <v>5</v>
      </c>
      <c r="K17" s="3" t="s">
        <v>5</v>
      </c>
      <c r="L17" s="12" t="str">
        <f t="shared" si="1"/>
        <v>ΟΚ</v>
      </c>
      <c r="M17" s="12"/>
      <c r="N17" s="5" t="s">
        <v>5</v>
      </c>
      <c r="O17" s="3">
        <f t="shared" si="2"/>
        <v>120</v>
      </c>
      <c r="P17" s="5"/>
      <c r="Q17" s="5">
        <f t="shared" si="3"/>
        <v>0</v>
      </c>
      <c r="R17" s="3"/>
      <c r="S17" s="3">
        <f t="shared" si="4"/>
        <v>0</v>
      </c>
      <c r="T17" s="3"/>
      <c r="U17" s="3">
        <f t="shared" si="5"/>
        <v>0</v>
      </c>
      <c r="V17" s="3" t="s">
        <v>6</v>
      </c>
      <c r="W17" s="3">
        <f t="shared" si="6"/>
        <v>50</v>
      </c>
      <c r="X17" s="3"/>
      <c r="Y17" s="3">
        <f t="shared" si="7"/>
        <v>0</v>
      </c>
      <c r="Z17" s="3" t="s">
        <v>2</v>
      </c>
      <c r="AA17" s="3">
        <f t="shared" si="8"/>
        <v>70</v>
      </c>
      <c r="AB17" s="3"/>
      <c r="AC17" s="3">
        <f t="shared" si="9"/>
        <v>0</v>
      </c>
      <c r="AD17" s="3"/>
      <c r="AE17" s="3">
        <f t="shared" si="10"/>
        <v>0</v>
      </c>
      <c r="AF17" s="3">
        <v>9</v>
      </c>
      <c r="AG17" s="4">
        <f t="shared" si="11"/>
        <v>63</v>
      </c>
      <c r="AH17" s="10">
        <f t="shared" si="12"/>
        <v>1128</v>
      </c>
      <c r="AI17" s="3"/>
    </row>
  </sheetData>
  <sortState ref="A3:AI18">
    <sortCondition descending="1" ref="AH3:AH18"/>
  </sortState>
  <mergeCells count="4">
    <mergeCell ref="F2:K2"/>
    <mergeCell ref="A2:E2"/>
    <mergeCell ref="N2:AG2"/>
    <mergeCell ref="A1:E1"/>
  </mergeCells>
  <dataValidations count="5">
    <dataValidation type="whole" allowBlank="1" showInputMessage="1" showErrorMessage="1" errorTitle="ΠΡΟΣΟΧΗ!" error="ΑΠΟ 1 ΕΩΣ 84 ΜΗΝΕΣ" sqref="AF4:AF17">
      <formula1>1</formula1>
      <formula2>84</formula2>
    </dataValidation>
    <dataValidation type="list" allowBlank="1" showInputMessage="1" showErrorMessage="1" sqref="Z4:Z17 X4:X17 V4:V17">
      <formula1>$AS$5:$AS$7</formula1>
    </dataValidation>
    <dataValidation type="list" allowBlank="1" showInputMessage="1" showErrorMessage="1" sqref="P4:P17 R4:R17 I4:K17 T4:T17 F4:F17 M4:N17 AB4:AB17">
      <formula1>$AR$5:$AR$6</formula1>
    </dataValidation>
    <dataValidation type="whole" allowBlank="1" showInputMessage="1" showErrorMessage="1" errorTitle="ΠΡΟΣΟΧΗ!" error="ΑΠΟ 1 ΕΩΣ 24 ΜΗΝΕΣ" sqref="AD4:AD17">
      <formula1>1</formula1>
      <formula2>24</formula2>
    </dataValidation>
    <dataValidation type="decimal" allowBlank="1" showInputMessage="1" showErrorMessage="1" sqref="G4:G17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6"/>
  <sheetViews>
    <sheetView tabSelected="1" workbookViewId="0">
      <selection activeCell="I12" sqref="I12"/>
    </sheetView>
  </sheetViews>
  <sheetFormatPr defaultRowHeight="15"/>
  <cols>
    <col min="1" max="1" width="4.85546875" style="1" customWidth="1"/>
    <col min="2" max="2" width="18.28515625" style="1" customWidth="1"/>
    <col min="3" max="3" width="15.140625" style="1" customWidth="1"/>
    <col min="4" max="5" width="9.7109375" style="1" customWidth="1"/>
    <col min="6" max="6" width="7.28515625" style="1" customWidth="1"/>
    <col min="7" max="7" width="15.42578125" style="1" customWidth="1"/>
    <col min="8" max="9" width="10.85546875" style="1" customWidth="1"/>
    <col min="10" max="10" width="14" style="1" hidden="1" customWidth="1"/>
    <col min="11" max="11" width="16.28515625" style="1" hidden="1" customWidth="1"/>
    <col min="12" max="12" width="7.28515625" style="1" hidden="1" customWidth="1"/>
    <col min="13" max="13" width="16.140625" style="1" hidden="1" customWidth="1"/>
    <col min="14" max="14" width="7.28515625" style="1" hidden="1" customWidth="1"/>
    <col min="15" max="15" width="13.85546875" style="1" hidden="1" customWidth="1"/>
    <col min="16" max="16" width="7.28515625" style="1" hidden="1" customWidth="1"/>
    <col min="17" max="17" width="15.28515625" style="1" hidden="1" customWidth="1"/>
    <col min="18" max="18" width="7.28515625" style="1" hidden="1" customWidth="1"/>
    <col min="19" max="19" width="11.28515625" style="1" hidden="1" customWidth="1"/>
    <col min="20" max="20" width="7.28515625" style="1" hidden="1" customWidth="1"/>
    <col min="21" max="21" width="11.42578125" style="1" hidden="1" customWidth="1"/>
    <col min="22" max="22" width="7.28515625" style="1" hidden="1" customWidth="1"/>
    <col min="23" max="23" width="11.42578125" style="1" hidden="1" customWidth="1"/>
    <col min="24" max="24" width="7.28515625" style="1" hidden="1" customWidth="1"/>
    <col min="25" max="25" width="14.5703125" style="1" hidden="1" customWidth="1"/>
    <col min="26" max="26" width="7.28515625" style="1" hidden="1" customWidth="1"/>
    <col min="27" max="27" width="17.5703125" style="1" hidden="1" customWidth="1"/>
    <col min="28" max="28" width="7.28515625" style="1" hidden="1" customWidth="1"/>
    <col min="29" max="29" width="16.42578125" style="1" hidden="1" customWidth="1"/>
    <col min="30" max="30" width="7.85546875" style="1" hidden="1" customWidth="1"/>
    <col min="31" max="31" width="9.5703125" style="1" hidden="1" customWidth="1"/>
    <col min="32" max="32" width="19.28515625" style="1" customWidth="1"/>
    <col min="33" max="40" width="9.140625" style="1"/>
    <col min="41" max="42" width="9.140625" style="1" hidden="1" customWidth="1"/>
    <col min="43" max="16384" width="9.140625" style="1"/>
  </cols>
  <sheetData>
    <row r="1" spans="1:32" ht="54" customHeight="1">
      <c r="A1" s="21" t="s">
        <v>95</v>
      </c>
      <c r="B1" s="28"/>
      <c r="C1" s="28"/>
      <c r="D1" s="29"/>
      <c r="E1" s="5"/>
      <c r="F1" s="5"/>
      <c r="G1" s="5"/>
      <c r="H1" s="3"/>
      <c r="I1" s="3"/>
      <c r="J1" s="12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5"/>
    </row>
    <row r="2" spans="1:32" s="2" customFormat="1" ht="15.75">
      <c r="A2" s="23" t="s">
        <v>7</v>
      </c>
      <c r="B2" s="24"/>
      <c r="C2" s="24"/>
      <c r="D2" s="25" t="s">
        <v>0</v>
      </c>
      <c r="E2" s="25"/>
      <c r="F2" s="25"/>
      <c r="G2" s="25"/>
      <c r="H2" s="26"/>
      <c r="I2" s="26"/>
      <c r="J2" s="13"/>
      <c r="K2" s="24" t="s">
        <v>28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7"/>
    </row>
    <row r="3" spans="1:32" s="9" customFormat="1" ht="94.5" customHeight="1">
      <c r="A3" s="6" t="s">
        <v>1</v>
      </c>
      <c r="B3" s="6" t="s">
        <v>29</v>
      </c>
      <c r="C3" s="11" t="s">
        <v>74</v>
      </c>
      <c r="D3" s="6" t="s">
        <v>14</v>
      </c>
      <c r="E3" s="8" t="s">
        <v>11</v>
      </c>
      <c r="F3" s="8" t="s">
        <v>4</v>
      </c>
      <c r="G3" s="8" t="s">
        <v>15</v>
      </c>
      <c r="H3" s="6" t="s">
        <v>16</v>
      </c>
      <c r="I3" s="6" t="s">
        <v>17</v>
      </c>
      <c r="J3" s="15" t="s">
        <v>12</v>
      </c>
      <c r="K3" s="8" t="s">
        <v>18</v>
      </c>
      <c r="L3" s="6" t="s">
        <v>4</v>
      </c>
      <c r="M3" s="8" t="s">
        <v>19</v>
      </c>
      <c r="N3" s="8" t="s">
        <v>4</v>
      </c>
      <c r="O3" s="6" t="s">
        <v>20</v>
      </c>
      <c r="P3" s="6" t="s">
        <v>4</v>
      </c>
      <c r="Q3" s="6" t="s">
        <v>21</v>
      </c>
      <c r="R3" s="6" t="s">
        <v>4</v>
      </c>
      <c r="S3" s="6" t="s">
        <v>22</v>
      </c>
      <c r="T3" s="6" t="s">
        <v>4</v>
      </c>
      <c r="U3" s="6" t="s">
        <v>23</v>
      </c>
      <c r="V3" s="6" t="s">
        <v>4</v>
      </c>
      <c r="W3" s="6" t="s">
        <v>24</v>
      </c>
      <c r="X3" s="11" t="s">
        <v>4</v>
      </c>
      <c r="Y3" s="6" t="s">
        <v>25</v>
      </c>
      <c r="Z3" s="6" t="s">
        <v>4</v>
      </c>
      <c r="AA3" s="6" t="s">
        <v>26</v>
      </c>
      <c r="AB3" s="6" t="s">
        <v>4</v>
      </c>
      <c r="AC3" s="6" t="s">
        <v>27</v>
      </c>
      <c r="AD3" s="7" t="s">
        <v>4</v>
      </c>
      <c r="AE3" s="16" t="s">
        <v>10</v>
      </c>
      <c r="AF3" s="6" t="s">
        <v>96</v>
      </c>
    </row>
    <row r="4" spans="1:32" ht="18" customHeight="1">
      <c r="A4" s="3">
        <v>1</v>
      </c>
      <c r="B4" s="6" t="s">
        <v>33</v>
      </c>
      <c r="C4" s="6" t="s">
        <v>76</v>
      </c>
      <c r="D4" s="5" t="s">
        <v>5</v>
      </c>
      <c r="E4" s="5">
        <v>7.3</v>
      </c>
      <c r="F4" s="5">
        <f>E4*110</f>
        <v>803</v>
      </c>
      <c r="G4" s="5" t="s">
        <v>5</v>
      </c>
      <c r="H4" s="3" t="s">
        <v>5</v>
      </c>
      <c r="I4" s="3" t="s">
        <v>13</v>
      </c>
      <c r="J4" s="12" t="s">
        <v>5</v>
      </c>
      <c r="K4" s="5" t="s">
        <v>5</v>
      </c>
      <c r="L4" s="3">
        <f>IF(K4="ΝΑΙ",120,0)</f>
        <v>120</v>
      </c>
      <c r="M4" s="5"/>
      <c r="N4" s="5">
        <f>IF(M4="ΝΑΙ",60,0)</f>
        <v>0</v>
      </c>
      <c r="O4" s="3"/>
      <c r="P4" s="3">
        <f>IF(O4="ΝΑΙ",250,0)</f>
        <v>0</v>
      </c>
      <c r="Q4" s="3"/>
      <c r="R4" s="3">
        <f>IF(Q4="ΝΑΙ",120,0)</f>
        <v>0</v>
      </c>
      <c r="S4" s="3"/>
      <c r="T4" s="3">
        <f>IF(S4="ΑΡΙΣΤΗ",70,IF(S4="ΠΟΛΥ ΚΑΛΗ",50,IF(S4="ΚΑΛΗ",30,)))</f>
        <v>0</v>
      </c>
      <c r="U4" s="3"/>
      <c r="V4" s="3">
        <f>IF(U4="ΑΡΙΣΤΗ",70,IF(U4="ΠΟΛΥ ΚΑΛΗ",50,IF(U4="ΚΑΛΗ",30,)))</f>
        <v>0</v>
      </c>
      <c r="W4" s="3"/>
      <c r="X4" s="3">
        <f>IF(W4="ΑΡΙΣΤΗ",70,IF(W4="ΠΟΛΥ ΚΑΛΗ",50,IF(W4="ΚΑΛΗ",30,)))</f>
        <v>0</v>
      </c>
      <c r="Y4" s="3"/>
      <c r="Z4" s="3">
        <f>IF(Y4="ΝΑΙ",150,0)</f>
        <v>0</v>
      </c>
      <c r="AA4" s="3"/>
      <c r="AB4" s="3">
        <f>AA4*17</f>
        <v>0</v>
      </c>
      <c r="AC4" s="3">
        <v>84</v>
      </c>
      <c r="AD4" s="4">
        <f>AC4*7</f>
        <v>588</v>
      </c>
      <c r="AE4" s="10">
        <f>F4+Z4+L4+N4+P4+R4+V4+X4+AB4+AD4+T4</f>
        <v>1511</v>
      </c>
      <c r="AF4" s="3">
        <v>150</v>
      </c>
    </row>
    <row r="5" spans="1:32" ht="90">
      <c r="A5" s="3">
        <v>2</v>
      </c>
      <c r="B5" s="20" t="s">
        <v>37</v>
      </c>
      <c r="C5" s="20" t="s">
        <v>78</v>
      </c>
      <c r="D5" s="5" t="s">
        <v>5</v>
      </c>
      <c r="E5" s="5"/>
      <c r="F5" s="5">
        <f t="shared" ref="F5:F6" si="0">E5*110</f>
        <v>0</v>
      </c>
      <c r="G5" s="5" t="s">
        <v>5</v>
      </c>
      <c r="H5" s="3" t="s">
        <v>5</v>
      </c>
      <c r="I5" s="3" t="s">
        <v>13</v>
      </c>
      <c r="J5" s="12"/>
      <c r="K5" s="5"/>
      <c r="L5" s="3">
        <f t="shared" ref="L5:L6" si="1">IF(K5="ΝΑΙ",120,0)</f>
        <v>0</v>
      </c>
      <c r="M5" s="5"/>
      <c r="N5" s="5">
        <f t="shared" ref="N5:N6" si="2">IF(M5="ΝΑΙ",60,0)</f>
        <v>0</v>
      </c>
      <c r="O5" s="3"/>
      <c r="P5" s="3">
        <f t="shared" ref="P5:P6" si="3">IF(O5="ΝΑΙ",250,0)</f>
        <v>0</v>
      </c>
      <c r="Q5" s="3"/>
      <c r="R5" s="3">
        <f t="shared" ref="R5:R6" si="4">IF(Q5="ΝΑΙ",120,0)</f>
        <v>0</v>
      </c>
      <c r="S5" s="3" t="s">
        <v>6</v>
      </c>
      <c r="T5" s="3">
        <f t="shared" ref="T5:T6" si="5">IF(S5="ΑΡΙΣΤΗ",70,IF(S5="ΠΟΛΥ ΚΑΛΗ",50,IF(S5="ΚΑΛΗ",30,)))</f>
        <v>50</v>
      </c>
      <c r="U5" s="3"/>
      <c r="V5" s="3">
        <f t="shared" ref="V5:V6" si="6">IF(U5="ΑΡΙΣΤΗ",70,IF(U5="ΠΟΛΥ ΚΑΛΗ",50,IF(U5="ΚΑΛΗ",30,)))</f>
        <v>0</v>
      </c>
      <c r="W5" s="3"/>
      <c r="X5" s="3">
        <f t="shared" ref="X5:X6" si="7">IF(W5="ΑΡΙΣΤΗ",70,IF(W5="ΠΟΛΥ ΚΑΛΗ",50,IF(W5="ΚΑΛΗ",30,)))</f>
        <v>0</v>
      </c>
      <c r="Y5" s="3"/>
      <c r="Z5" s="3">
        <f t="shared" ref="Z5:Z6" si="8">IF(Y5="ΝΑΙ",150,0)</f>
        <v>0</v>
      </c>
      <c r="AA5" s="3"/>
      <c r="AB5" s="3">
        <f t="shared" ref="AB5:AB6" si="9">AA5*17</f>
        <v>0</v>
      </c>
      <c r="AC5" s="3"/>
      <c r="AD5" s="4">
        <f t="shared" ref="AD5:AD6" si="10">AC5*7</f>
        <v>0</v>
      </c>
      <c r="AE5" s="10">
        <f>F5+Z5+L5+N5+P5+R5+V5+X5+AB5+AD5+T5</f>
        <v>50</v>
      </c>
      <c r="AF5" s="20" t="s">
        <v>80</v>
      </c>
    </row>
    <row r="6" spans="1:32" ht="75">
      <c r="A6" s="3">
        <v>3</v>
      </c>
      <c r="B6" s="20" t="s">
        <v>61</v>
      </c>
      <c r="C6" s="20" t="s">
        <v>89</v>
      </c>
      <c r="D6" s="5" t="s">
        <v>5</v>
      </c>
      <c r="E6" s="5"/>
      <c r="F6" s="5">
        <f t="shared" si="0"/>
        <v>0</v>
      </c>
      <c r="G6" s="5" t="s">
        <v>13</v>
      </c>
      <c r="H6" s="3" t="s">
        <v>13</v>
      </c>
      <c r="I6" s="3" t="s">
        <v>13</v>
      </c>
      <c r="J6" s="12"/>
      <c r="K6" s="5"/>
      <c r="L6" s="3">
        <f t="shared" si="1"/>
        <v>0</v>
      </c>
      <c r="M6" s="5"/>
      <c r="N6" s="5">
        <f t="shared" si="2"/>
        <v>0</v>
      </c>
      <c r="O6" s="3"/>
      <c r="P6" s="3">
        <f t="shared" si="3"/>
        <v>0</v>
      </c>
      <c r="Q6" s="3"/>
      <c r="R6" s="3">
        <f t="shared" si="4"/>
        <v>0</v>
      </c>
      <c r="S6" s="3"/>
      <c r="T6" s="3">
        <f t="shared" si="5"/>
        <v>0</v>
      </c>
      <c r="U6" s="3"/>
      <c r="V6" s="3">
        <f t="shared" si="6"/>
        <v>0</v>
      </c>
      <c r="W6" s="3"/>
      <c r="X6" s="3">
        <f t="shared" si="7"/>
        <v>0</v>
      </c>
      <c r="Y6" s="3"/>
      <c r="Z6" s="3">
        <f t="shared" si="8"/>
        <v>0</v>
      </c>
      <c r="AA6" s="3"/>
      <c r="AB6" s="3">
        <f t="shared" si="9"/>
        <v>0</v>
      </c>
      <c r="AC6" s="3"/>
      <c r="AD6" s="4">
        <f t="shared" si="10"/>
        <v>0</v>
      </c>
      <c r="AE6" s="10">
        <f>F6+Z6+L6+N6+P6+R6+V6+X6+AB6+AD6+T6</f>
        <v>0</v>
      </c>
      <c r="AF6" s="20" t="s">
        <v>90</v>
      </c>
    </row>
  </sheetData>
  <mergeCells count="4">
    <mergeCell ref="A2:C2"/>
    <mergeCell ref="D2:I2"/>
    <mergeCell ref="K2:AD2"/>
    <mergeCell ref="A1:D1"/>
  </mergeCells>
  <dataValidations count="6">
    <dataValidation type="list" allowBlank="1" showInputMessage="1" showErrorMessage="1" sqref="O4 M4 Y4 J4:K4 D4 Q4 G4:H4">
      <formula1>$AO$5:$AO$6</formula1>
    </dataValidation>
    <dataValidation type="list" allowBlank="1" showInputMessage="1" showErrorMessage="1" sqref="U4 W4 S4">
      <formula1>$AP$5:$AP$6</formula1>
    </dataValidation>
    <dataValidation type="whole" allowBlank="1" showInputMessage="1" showErrorMessage="1" errorTitle="ΠΡΟΣΟΧΗ!" error="ΑΠΟ 1 ΕΩΣ 24 ΜΗΝΕΣ" sqref="AA4:AA6">
      <formula1>1</formula1>
      <formula2>24</formula2>
    </dataValidation>
    <dataValidation type="list" allowBlank="1" showInputMessage="1" showErrorMessage="1" sqref="M5:M6 O5:O6 Q5:Q6 Y5:Y6 W5:W6 U5:U6 S5:S6 I4 D5:D6 G5:K6">
      <formula1>#REF!</formula1>
    </dataValidation>
    <dataValidation type="whole" allowBlank="1" showInputMessage="1" showErrorMessage="1" errorTitle="ΠΡΟΣΟΧΗ!" error="ΑΠΟ 1 ΕΩΣ 84 ΜΗΝΕΣ" sqref="AC4:AC6">
      <formula1>1</formula1>
      <formula2>84</formula2>
    </dataValidation>
    <dataValidation type="decimal" allowBlank="1" showInputMessage="1" showErrorMessage="1" sqref="E4:E6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ΠΕ23_ΠΡΟΣΛΗΠΤΕΟΣ</vt:lpstr>
      <vt:lpstr>ΠΕ23_ΓΕΝΙΚΗΣ ΚΑΤΑΤΑΞΗΣ_ΕΜΠΕΙΡ</vt:lpstr>
      <vt:lpstr>ΠΕ23_ΑΠΟΡΡΙΠΤΕΟΙ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2018-07-11T08:00:05Z</cp:lastPrinted>
  <dcterms:created xsi:type="dcterms:W3CDTF">2017-10-23T05:29:48Z</dcterms:created>
  <dcterms:modified xsi:type="dcterms:W3CDTF">2018-11-26T09:42:11Z</dcterms:modified>
</cp:coreProperties>
</file>